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jannus-my.sharepoint.com/personal/apost_jannus_org/Documents/Desktop/ION/TMC/Processes/Stocking list versions/"/>
    </mc:Choice>
  </mc:AlternateContent>
  <xr:revisionPtr revIDLastSave="1501" documentId="8_{6D7F519B-7226-4D38-B10F-5BEB4989347E}" xr6:coauthVersionLast="47" xr6:coauthVersionMax="47" xr10:uidLastSave="{F33AFBD5-FA5A-4E95-9995-88E97A65D901}"/>
  <bookViews>
    <workbookView xWindow="28680" yWindow="-15" windowWidth="29040" windowHeight="15840" firstSheet="5" activeTab="7" xr2:uid="{00000000-000D-0000-FFFF-FFFF00000000}"/>
  </bookViews>
  <sheets>
    <sheet name="Stocking List Index" sheetId="6" r:id="rId1"/>
    <sheet name="Stocking List V.1" sheetId="11" r:id="rId2"/>
    <sheet name="Stocking List V.2" sheetId="5" r:id="rId3"/>
    <sheet name="Stocking List V.3" sheetId="1" r:id="rId4"/>
    <sheet name="Alphabetical list with links" sheetId="8" r:id="rId5"/>
    <sheet name="Materials by activity" sheetId="4" r:id="rId6"/>
    <sheet name="New items for 2023" sheetId="2" r:id="rId7"/>
    <sheet name="TMC On-the-Go" sheetId="12" r:id="rId8"/>
    <sheet name="Sheet1" sheetId="14" r:id="rId9"/>
    <sheet name="TMC Extras" sheetId="3" r:id="rId10"/>
    <sheet name="Recommendations" sheetId="13" r:id="rId11"/>
    <sheet name="Items to collect" sheetId="7" r:id="rId12"/>
    <sheet name="Bring inside in winter" sheetId="9"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2" i="12" l="1"/>
  <c r="F191" i="12"/>
  <c r="F190" i="12"/>
  <c r="F189" i="12"/>
  <c r="F188" i="12"/>
  <c r="F182" i="12" s="1"/>
  <c r="F187" i="12"/>
  <c r="F180" i="12"/>
  <c r="F179" i="12"/>
  <c r="F178" i="12"/>
  <c r="F177" i="12"/>
  <c r="F176" i="12"/>
  <c r="F175" i="12"/>
  <c r="F174" i="12"/>
  <c r="F173" i="12"/>
  <c r="F172" i="12"/>
  <c r="F171" i="12"/>
  <c r="F170" i="12"/>
  <c r="F169" i="12"/>
  <c r="F168" i="12"/>
  <c r="F167" i="12"/>
  <c r="F166" i="12"/>
  <c r="F165" i="12"/>
  <c r="F160" i="12" s="1"/>
  <c r="F158" i="12"/>
  <c r="F157" i="12"/>
  <c r="F156" i="12"/>
  <c r="F155" i="12"/>
  <c r="F154" i="12"/>
  <c r="F153" i="12"/>
  <c r="F152" i="12"/>
  <c r="F151" i="12"/>
  <c r="F150" i="12"/>
  <c r="F149" i="12"/>
  <c r="F148" i="12"/>
  <c r="F147" i="12"/>
  <c r="F146" i="12"/>
  <c r="F145" i="12"/>
  <c r="F144" i="12"/>
  <c r="F141" i="12"/>
  <c r="F139" i="12"/>
  <c r="F138" i="12"/>
  <c r="F137" i="12"/>
  <c r="F136" i="12"/>
  <c r="F135" i="12"/>
  <c r="F134" i="12"/>
  <c r="F133" i="12"/>
  <c r="F131" i="12"/>
  <c r="F121" i="12" s="1"/>
  <c r="F130" i="12"/>
  <c r="F129" i="12"/>
  <c r="F128" i="12"/>
  <c r="F127" i="12"/>
  <c r="F126" i="12"/>
  <c r="F125" i="12"/>
  <c r="F118" i="12"/>
  <c r="F117" i="12"/>
  <c r="F116" i="12"/>
  <c r="F114" i="12"/>
  <c r="F113" i="12"/>
  <c r="F112" i="12"/>
  <c r="F111" i="12"/>
  <c r="F110" i="12"/>
  <c r="F109" i="12"/>
  <c r="F108" i="12"/>
  <c r="F107" i="12"/>
  <c r="F106" i="12"/>
  <c r="F105" i="12"/>
  <c r="F104" i="12"/>
  <c r="F103" i="12"/>
  <c r="F102" i="12"/>
  <c r="F99" i="12"/>
  <c r="F98" i="12"/>
  <c r="F97" i="12"/>
  <c r="F96" i="12"/>
  <c r="F95" i="12"/>
  <c r="F94" i="12"/>
  <c r="F92" i="12"/>
  <c r="F91" i="12"/>
  <c r="F90" i="12"/>
  <c r="F88" i="12" s="1"/>
  <c r="F87" i="12"/>
  <c r="F86" i="12"/>
  <c r="F85" i="12"/>
  <c r="F84" i="12"/>
  <c r="F83" i="12"/>
  <c r="F82" i="12"/>
  <c r="F81" i="12"/>
  <c r="F80" i="12"/>
  <c r="F79" i="12"/>
  <c r="F78" i="12"/>
  <c r="F77" i="12"/>
  <c r="F76" i="12"/>
  <c r="F75" i="12"/>
  <c r="F74" i="12"/>
  <c r="F72" i="12"/>
  <c r="F68" i="12"/>
  <c r="F66" i="12"/>
  <c r="F65" i="12"/>
  <c r="F64" i="12"/>
  <c r="F62" i="12"/>
  <c r="F61" i="12"/>
  <c r="F60" i="12"/>
  <c r="F59" i="12"/>
  <c r="F54" i="12" s="1"/>
  <c r="F58" i="12"/>
  <c r="F52" i="12"/>
  <c r="F51" i="12"/>
  <c r="F50" i="12"/>
  <c r="F49" i="12"/>
  <c r="F48" i="12"/>
  <c r="F47" i="12"/>
  <c r="F46" i="12"/>
  <c r="F45" i="12"/>
  <c r="F44" i="12"/>
  <c r="F43" i="12"/>
  <c r="F41" i="12"/>
  <c r="F39" i="12"/>
  <c r="F38" i="12"/>
  <c r="F37" i="12"/>
  <c r="F36" i="12"/>
  <c r="F35" i="12"/>
  <c r="F33" i="12"/>
  <c r="F32" i="12"/>
  <c r="F31" i="12"/>
  <c r="F30" i="12"/>
  <c r="F29" i="12"/>
  <c r="F28" i="12"/>
  <c r="F27" i="12"/>
  <c r="F26" i="12"/>
  <c r="F25" i="12"/>
  <c r="F24" i="12"/>
  <c r="F23" i="12"/>
  <c r="F22" i="12"/>
  <c r="F21" i="12"/>
  <c r="F20" i="12"/>
  <c r="F16" i="12" s="1"/>
  <c r="F14" i="12"/>
  <c r="F13" i="12"/>
  <c r="F12" i="12"/>
  <c r="F11" i="12"/>
  <c r="F6" i="12"/>
  <c r="F5" i="12"/>
  <c r="F3" i="12"/>
  <c r="H286" i="4" l="1"/>
  <c r="I286" i="4" s="1"/>
  <c r="H152" i="4"/>
  <c r="I152" i="4" s="1"/>
  <c r="H151" i="4"/>
  <c r="I151" i="4" s="1"/>
  <c r="H143" i="4"/>
  <c r="I143" i="4" s="1"/>
  <c r="H77" i="4"/>
  <c r="I77" i="4" s="1"/>
  <c r="H55" i="4"/>
  <c r="I55" i="4" s="1"/>
  <c r="I94" i="4"/>
  <c r="E92" i="4"/>
  <c r="H91" i="4"/>
  <c r="I91" i="4" s="1"/>
  <c r="H52" i="4"/>
  <c r="I52" i="4" s="1"/>
  <c r="H44" i="4"/>
  <c r="I44" i="4" s="1"/>
  <c r="H461" i="4"/>
  <c r="I461" i="4" s="1"/>
  <c r="H447" i="4"/>
  <c r="I450" i="4" s="1"/>
  <c r="H404" i="4"/>
  <c r="I404" i="4" s="1"/>
  <c r="H380" i="4"/>
  <c r="I380" i="4" s="1"/>
  <c r="H388" i="4"/>
  <c r="I388" i="4" s="1"/>
  <c r="H354" i="4"/>
  <c r="I354" i="4" s="1"/>
  <c r="H298" i="4"/>
  <c r="I298" i="4" s="1"/>
  <c r="H24" i="4"/>
  <c r="I24" i="4" s="1"/>
  <c r="H335" i="4"/>
  <c r="I335" i="4" s="1"/>
  <c r="H322" i="4"/>
  <c r="I322" i="4" s="1"/>
  <c r="H321" i="4"/>
  <c r="I325" i="4" s="1"/>
  <c r="H483" i="4"/>
  <c r="I483" i="4" s="1"/>
  <c r="H212" i="4"/>
  <c r="I212" i="4" s="1"/>
  <c r="H258" i="4"/>
  <c r="I258" i="4" s="1"/>
  <c r="H257" i="4"/>
  <c r="I257" i="4" s="1"/>
  <c r="H174" i="4"/>
  <c r="I174" i="4" s="1"/>
  <c r="H173" i="4"/>
  <c r="I173" i="4" s="1"/>
  <c r="H235" i="4"/>
  <c r="I235" i="4" s="1"/>
  <c r="E224" i="4"/>
  <c r="E237" i="4" s="1"/>
  <c r="H222" i="4"/>
  <c r="I222" i="4" s="1"/>
  <c r="H109" i="4"/>
  <c r="I109" i="4" s="1"/>
  <c r="H468" i="4"/>
  <c r="I468" i="4" s="1"/>
  <c r="H467" i="4"/>
  <c r="I467" i="4" s="1"/>
  <c r="G426" i="4"/>
  <c r="G373" i="4"/>
  <c r="H358" i="4" s="1"/>
  <c r="H18" i="4"/>
  <c r="I18" i="4" s="1"/>
  <c r="H17" i="4"/>
  <c r="I17" i="4" s="1"/>
  <c r="G204" i="4"/>
  <c r="H195" i="4" s="1"/>
  <c r="I195" i="4" s="1"/>
  <c r="H164" i="4"/>
  <c r="I164" i="4" s="1"/>
  <c r="H133" i="4"/>
  <c r="I133" i="4" s="1"/>
  <c r="H132" i="4"/>
  <c r="I132" i="4" s="1"/>
  <c r="H121" i="4"/>
  <c r="I121" i="4" s="1"/>
  <c r="H120" i="4"/>
  <c r="I120" i="4" s="1"/>
  <c r="H116" i="4"/>
  <c r="I116" i="4" s="1"/>
  <c r="H65" i="4"/>
  <c r="I65" i="4" s="1"/>
  <c r="H64" i="4"/>
  <c r="I64" i="4" s="1"/>
  <c r="H40" i="4"/>
  <c r="I40" i="4" s="1"/>
  <c r="H7" i="4"/>
  <c r="I7" i="4" s="1"/>
  <c r="H498" i="4"/>
  <c r="I498" i="4" s="1"/>
  <c r="H490" i="4"/>
  <c r="I490" i="4" s="1"/>
  <c r="H414" i="4"/>
  <c r="I414" i="4" s="1"/>
  <c r="H395" i="4"/>
  <c r="I395" i="4" s="1"/>
  <c r="H306" i="4"/>
  <c r="I306" i="4" s="1"/>
  <c r="H311" i="4"/>
  <c r="I311" i="4" s="1"/>
  <c r="I255" i="4"/>
  <c r="H251" i="4"/>
  <c r="I251" i="4" s="1"/>
  <c r="H246" i="4"/>
  <c r="I246" i="4" s="1"/>
  <c r="H2" i="4"/>
  <c r="I2" i="4" s="1"/>
  <c r="H514" i="4"/>
  <c r="I514" i="4" s="1"/>
  <c r="H454" i="4"/>
  <c r="I454" i="4" s="1"/>
  <c r="H346" i="4"/>
  <c r="I346" i="4" s="1"/>
  <c r="H345" i="4"/>
  <c r="I345" i="4" s="1"/>
  <c r="I276" i="4"/>
  <c r="H281" i="4"/>
  <c r="I281" i="4" s="1"/>
  <c r="H280" i="4"/>
  <c r="I280" i="4" s="1"/>
  <c r="H128" i="4"/>
  <c r="I128" i="4" s="1"/>
  <c r="H127" i="4"/>
  <c r="I127" i="4" s="1"/>
  <c r="H104" i="4"/>
  <c r="H32" i="4"/>
  <c r="I32" i="4" s="1"/>
  <c r="H31" i="4"/>
  <c r="I31" i="4" s="1"/>
  <c r="I11" i="4"/>
  <c r="H11" i="4"/>
  <c r="H427" i="4" l="1"/>
  <c r="I427" i="4" s="1"/>
  <c r="I447" i="4"/>
  <c r="H426" i="4"/>
  <c r="I426" i="4" s="1"/>
  <c r="I326" i="4"/>
  <c r="I362" i="4"/>
  <c r="I358" i="4"/>
  <c r="H359" i="4"/>
  <c r="H196" i="4"/>
  <c r="I196" i="4" s="1"/>
  <c r="I321" i="4"/>
  <c r="I363" i="4" l="1"/>
  <c r="I359"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E203F2D-413E-4125-88A1-4F52FDBB5E8A}" keepAlive="1" name="Query - Sheet1 (2)" description="Connection to the 'Sheet1 (2)' query in the workbook." type="5" refreshedVersion="8" background="1" saveData="1">
    <dbPr connection="Provider=Microsoft.Mashup.OleDb.1;Data Source=$Workbook$;Location=&quot;Sheet1 (2)&quot;;Extended Properties=&quot;&quot;" command="SELECT * FROM [Sheet1 (2)]"/>
  </connection>
  <connection id="2" xr16:uid="{51F5B55B-5C99-4E4E-83C6-CE7414B15610}" keepAlive="1" name="Query - Sheet1 (3)" description="Connection to the 'Sheet1 (3)' query in the workbook." type="5" refreshedVersion="8" background="1" saveData="1">
    <dbPr connection="Provider=Microsoft.Mashup.OleDb.1;Data Source=$Workbook$;Location=&quot;Sheet1 (3)&quot;;Extended Properties=&quot;&quot;" command="SELECT * FROM [Sheet1 (3)]"/>
  </connection>
</connections>
</file>

<file path=xl/sharedStrings.xml><?xml version="1.0" encoding="utf-8"?>
<sst xmlns="http://schemas.openxmlformats.org/spreadsheetml/2006/main" count="7707" uniqueCount="1642">
  <si>
    <t>Unit</t>
  </si>
  <si>
    <t>Amazon Link</t>
  </si>
  <si>
    <t>Notes</t>
  </si>
  <si>
    <t>Paper, Assorted colored</t>
  </si>
  <si>
    <t>O</t>
  </si>
  <si>
    <t>sheets</t>
  </si>
  <si>
    <t>https://a.co/d/fBsc5O7</t>
  </si>
  <si>
    <t/>
  </si>
  <si>
    <t>Pencils, colored</t>
  </si>
  <si>
    <t>L</t>
  </si>
  <si>
    <t>pieces</t>
  </si>
  <si>
    <t>https://a.co/d/fPl2DoP</t>
  </si>
  <si>
    <t>Paper, construction</t>
  </si>
  <si>
    <t>https://a.co/d/gwQNIuJ</t>
  </si>
  <si>
    <t>Wire, craft, 20 g, assorted colors</t>
  </si>
  <si>
    <t>A</t>
  </si>
  <si>
    <t>feet</t>
  </si>
  <si>
    <t>https://a.co/d/a6IdDqw</t>
  </si>
  <si>
    <t>Crayons</t>
  </si>
  <si>
    <t>https://a.co/d/7SDcyLC</t>
  </si>
  <si>
    <t>Cutting Mat, 12x18</t>
  </si>
  <si>
    <t>Manipulative Shelf (Q)</t>
  </si>
  <si>
    <t>https://a.co/d/2hwWNSb</t>
  </si>
  <si>
    <t>Stencils</t>
  </si>
  <si>
    <t>B</t>
  </si>
  <si>
    <t>https://a.co/d/5IsOnGY</t>
  </si>
  <si>
    <t>Felt Fabric</t>
  </si>
  <si>
    <t>I</t>
  </si>
  <si>
    <t>https://a.co/d/8sGpq2B</t>
  </si>
  <si>
    <t>Gems</t>
  </si>
  <si>
    <t>https://a.co/d/iBdIsQT</t>
  </si>
  <si>
    <t>Foam Sheets</t>
  </si>
  <si>
    <t>J</t>
  </si>
  <si>
    <t>https://a.co/d/0RHUtus</t>
  </si>
  <si>
    <t>Pipe Cleaners, assorted colors</t>
  </si>
  <si>
    <t>C</t>
  </si>
  <si>
    <t>https://a.co/d/cuEtYLD</t>
  </si>
  <si>
    <t>Glitter, 4 oz. jars</t>
  </si>
  <si>
    <t>Q (milk crate)</t>
  </si>
  <si>
    <t>ounces</t>
  </si>
  <si>
    <t>https://a.co/d/eYOYu8d</t>
  </si>
  <si>
    <t>Beads, 9mm pony beads</t>
  </si>
  <si>
    <t>https://a.co/d/jhIDeT3</t>
  </si>
  <si>
    <t>Googly Eyes</t>
  </si>
  <si>
    <t>https://a.co/d/8JAOl4o</t>
  </si>
  <si>
    <t>Beads, 6x6 mm letter beads</t>
  </si>
  <si>
    <t>https://a.co/d/adYwt3m</t>
  </si>
  <si>
    <t>Feathers, natural</t>
  </si>
  <si>
    <t>https://a.co/d/6qd3Bbn</t>
  </si>
  <si>
    <t>Twine, natural jute, 3 ply</t>
  </si>
  <si>
    <t>https://a.co/d/8OOY9oM</t>
  </si>
  <si>
    <t>Paper, origami, 6 inch squares</t>
  </si>
  <si>
    <t>https://a.co/d/bPhUdJi</t>
  </si>
  <si>
    <t>Paint palette trays</t>
  </si>
  <si>
    <t>G</t>
  </si>
  <si>
    <t>https://a.co/d/8PEmaRM</t>
  </si>
  <si>
    <t>Paint rollers</t>
  </si>
  <si>
    <t>https://a.co/d/3gmLs3l</t>
  </si>
  <si>
    <t>Lacing cord, plastic, 10 rolls</t>
  </si>
  <si>
    <t>yards</t>
  </si>
  <si>
    <t>https://a.co/d/3yeYzyA</t>
  </si>
  <si>
    <t>Balloons, 12 inch, assorted color</t>
  </si>
  <si>
    <t>https://a.co/d/cEyXUAK</t>
  </si>
  <si>
    <t>Pom Poms</t>
  </si>
  <si>
    <t>https://a.co/d/7N2nPWZ</t>
  </si>
  <si>
    <t>Popsicle Sticks (regular-sized craftsticks)</t>
  </si>
  <si>
    <t>D</t>
  </si>
  <si>
    <t>https://a.co/d/euUFynj</t>
  </si>
  <si>
    <t>Rice</t>
  </si>
  <si>
    <t>W (Food box)</t>
  </si>
  <si>
    <t>pounds</t>
  </si>
  <si>
    <t>https://a.co/d/cnZNV3m</t>
  </si>
  <si>
    <t>Salt</t>
  </si>
  <si>
    <t>https://a.co/d/a5nq0gX</t>
  </si>
  <si>
    <t>Sequins</t>
  </si>
  <si>
    <t>container</t>
  </si>
  <si>
    <t>https://a.co/d/9zf6ziz</t>
  </si>
  <si>
    <t>230 grams/container</t>
  </si>
  <si>
    <t>Stickers</t>
  </si>
  <si>
    <t>https://a.co/d/58zLO06</t>
  </si>
  <si>
    <t>String, 10 ply, cotton, white</t>
  </si>
  <si>
    <t>https://a.co/d/9S2j1U5</t>
  </si>
  <si>
    <t>Paint, Tempera, 32 oz</t>
  </si>
  <si>
    <t>U (Bucket)</t>
  </si>
  <si>
    <t>https://a.co/d/09QnUS2</t>
  </si>
  <si>
    <t>bottles</t>
  </si>
  <si>
    <t>Markers, washable, 10 colors</t>
  </si>
  <si>
    <t>https://a.co/d/5f9LZUQ</t>
  </si>
  <si>
    <t>Markers, washable, thin line</t>
  </si>
  <si>
    <t>Watercolor paint sets</t>
  </si>
  <si>
    <t>sets</t>
  </si>
  <si>
    <t>https://a.co/d/isHIdmf</t>
  </si>
  <si>
    <t>Right Side Shelf</t>
  </si>
  <si>
    <t>https://a.co/d/f26bRod</t>
  </si>
  <si>
    <t>Skewer Sticks, wood, 12 inch</t>
  </si>
  <si>
    <t>https://a.co/d/1eQdRVk</t>
  </si>
  <si>
    <t>Skewer Sticks, wood, 6 inch</t>
  </si>
  <si>
    <t>https://a.co/d/505ntJr</t>
  </si>
  <si>
    <t>Yarn, 30 skeins, assorted colors</t>
  </si>
  <si>
    <t>https://a.co/d/i6NY11X</t>
  </si>
  <si>
    <t>Craftsticks (jumbo popsicle sticks)</t>
  </si>
  <si>
    <t>https://a.co/d/0Pifjgx</t>
  </si>
  <si>
    <t>Staplers</t>
  </si>
  <si>
    <t>P (milk crate)</t>
  </si>
  <si>
    <t>https://a.co/d/74XC6X5</t>
  </si>
  <si>
    <t>Eraser, dry erase</t>
  </si>
  <si>
    <t>F</t>
  </si>
  <si>
    <t>https://a.co/d/e5fZApt</t>
  </si>
  <si>
    <t>Corks, assorted</t>
  </si>
  <si>
    <t>https://a.co/d/gwWT2o2</t>
  </si>
  <si>
    <t>Bags, brown paper, 4 lb.</t>
  </si>
  <si>
    <t>https://a.co/d/4zRK7VH</t>
  </si>
  <si>
    <t>Cotton balls</t>
  </si>
  <si>
    <t>https://a.co/d/09smnZr</t>
  </si>
  <si>
    <t>Brushes, paint</t>
  </si>
  <si>
    <t>https://a.co/d/fIJZwhp</t>
  </si>
  <si>
    <t>Brushes, foam sponge</t>
  </si>
  <si>
    <t>https://a.co/d/2JX45M0</t>
  </si>
  <si>
    <t>Buttons</t>
  </si>
  <si>
    <t>https://a.co/d/g24WkIN</t>
  </si>
  <si>
    <t>Feathers, 3-5 in, assorted colors</t>
  </si>
  <si>
    <t>https://a.co/d/grsLbev</t>
  </si>
  <si>
    <t>Tool Box</t>
  </si>
  <si>
    <t>Right Side Floor</t>
  </si>
  <si>
    <t>https://a.co/d/fuabTGh</t>
  </si>
  <si>
    <t>Buckets, 5 gallon, with lid</t>
  </si>
  <si>
    <t>Floor Behind Bungee (V)</t>
  </si>
  <si>
    <t>https://a.co/d/3tPF4Io</t>
  </si>
  <si>
    <t>Extension cord reel with sockets</t>
  </si>
  <si>
    <t>https://a.co/d/509pHuv</t>
  </si>
  <si>
    <t>rolls</t>
  </si>
  <si>
    <t>Behind tables</t>
  </si>
  <si>
    <t>https://a.co/d/f02iwW2</t>
  </si>
  <si>
    <t>Canopy, pop up</t>
  </si>
  <si>
    <t>Varies</t>
  </si>
  <si>
    <t>https://a.co/d/3VYcsqj</t>
  </si>
  <si>
    <t>Wagon, Collapsible</t>
  </si>
  <si>
    <t>https://a.co/d/7Qo3bfx</t>
  </si>
  <si>
    <t>Scissors, assorted edges</t>
  </si>
  <si>
    <t>H</t>
  </si>
  <si>
    <t>https://a.co/d/i6iKEO5</t>
  </si>
  <si>
    <t>Plate, paper, 6 in</t>
  </si>
  <si>
    <t>https://a.co/d/fzepPdv</t>
  </si>
  <si>
    <t>Paper Clips</t>
  </si>
  <si>
    <t>https://a.co/d/1rRd80c</t>
  </si>
  <si>
    <t>Cups, paper, 8oz</t>
  </si>
  <si>
    <t>https://a.co/d/9jpVMq5</t>
  </si>
  <si>
    <t>Straws, paper</t>
  </si>
  <si>
    <t>https://a.co/d/ay3mwbK</t>
  </si>
  <si>
    <t>Paper, patterned</t>
  </si>
  <si>
    <t>https://a.co/d/dp8aNU9</t>
  </si>
  <si>
    <t>Pencil sharpeners</t>
  </si>
  <si>
    <t>https://a.co/d/4hQyiYw</t>
  </si>
  <si>
    <t>Pencils, #2, presharpened</t>
  </si>
  <si>
    <t>https://a.co/d/5cVun0y</t>
  </si>
  <si>
    <t>Pens, ballpoint</t>
  </si>
  <si>
    <t>https://a.co/d/dZdDmYl</t>
  </si>
  <si>
    <t>Markers, permanent, assorted colors</t>
  </si>
  <si>
    <t>https://a.co/d/dsAaeTy</t>
  </si>
  <si>
    <t>Dry erase lapboards</t>
  </si>
  <si>
    <t>https://a.co/d/fVnmkB5</t>
  </si>
  <si>
    <t>Straws, plastic (no bend)</t>
  </si>
  <si>
    <t>https://a.co/d/2Jz2AFs</t>
  </si>
  <si>
    <t>Don't buy the flexible kind.  Buy straight straws.</t>
  </si>
  <si>
    <t>Sticky notes, 2x2</t>
  </si>
  <si>
    <t>https://a.co/d/46lr4Q8</t>
  </si>
  <si>
    <t>Paper, printer (2 reams)</t>
  </si>
  <si>
    <t>https://a.co/d/9IHnNFn</t>
  </si>
  <si>
    <t>Toothpicks, round</t>
  </si>
  <si>
    <t>https://a.co/d/dvVlIoa</t>
  </si>
  <si>
    <t>Rubber Bands</t>
  </si>
  <si>
    <t>https://a.co/d/0NovJQd</t>
  </si>
  <si>
    <t>Rulers</t>
  </si>
  <si>
    <t>https://a.co/d/ajtz0Sf</t>
  </si>
  <si>
    <t>https://a.co/d/dJF7QnH</t>
  </si>
  <si>
    <t>Staples</t>
  </si>
  <si>
    <t>https://a.co/d/d5oCiaH</t>
  </si>
  <si>
    <t>Stopwatches</t>
  </si>
  <si>
    <t>https://a.co/d/bV3RvoH</t>
  </si>
  <si>
    <t>Markers, dry erase</t>
  </si>
  <si>
    <t>https://a.co/d/gYBHw6E</t>
  </si>
  <si>
    <t>Thermometers</t>
  </si>
  <si>
    <t>https://a.co/d/70K6gfQ</t>
  </si>
  <si>
    <t>Thumb Tacks (Push pins)</t>
  </si>
  <si>
    <t>https://a.co/d/0z24W0k</t>
  </si>
  <si>
    <t>Aluminum Foil, 100+ sq. ft.</t>
  </si>
  <si>
    <t>M</t>
  </si>
  <si>
    <t>https://a.co/d/9jtY0bL</t>
  </si>
  <si>
    <t>Toothbruses</t>
  </si>
  <si>
    <t>https://a.co/d/ilgkcMU</t>
  </si>
  <si>
    <t>https://a.co/d/cxkNvXz</t>
  </si>
  <si>
    <t>Clothespins, wooden, 3 in.</t>
  </si>
  <si>
    <t>https://a.co/d/hiBJ0zE</t>
  </si>
  <si>
    <t>Yardsticks</t>
  </si>
  <si>
    <t>https://a.co/d/bSuJ01i</t>
  </si>
  <si>
    <t>Cardstock, assorted colors</t>
  </si>
  <si>
    <t>https://a.co/d/4d2p8yW</t>
  </si>
  <si>
    <t>Hole Punchers</t>
  </si>
  <si>
    <t>https://a.co/d/4dnG8Hw</t>
  </si>
  <si>
    <t>Scissors, kid, 5 in</t>
  </si>
  <si>
    <t>https://a.co/d/0YilZKm</t>
  </si>
  <si>
    <t>Magnifiers, wallet style</t>
  </si>
  <si>
    <t>https://a.co/d/7fpprI7</t>
  </si>
  <si>
    <t>Cups, mixing/measuring, 32 oz</t>
  </si>
  <si>
    <t>https://a.co/d/a6sZq5L</t>
  </si>
  <si>
    <t>Clips, alligator</t>
  </si>
  <si>
    <t>N (Gear Box)</t>
  </si>
  <si>
    <t>Motor, 1.5-3.0 Volt</t>
  </si>
  <si>
    <t>https://a.co/d/4bTG4gT</t>
  </si>
  <si>
    <t>Motor, 1.5-3.0 Volt (overflow)</t>
  </si>
  <si>
    <t>Tape, copper foil, 1/4 inch x 21.8 yds</t>
  </si>
  <si>
    <t>https://a.co/d/bjbmpEc</t>
  </si>
  <si>
    <t>Wire, copper, 22 g</t>
  </si>
  <si>
    <t>https://a.co/d/ji9A2Vk</t>
  </si>
  <si>
    <t>Motor, DC Motor, 1.5-3V with leads</t>
  </si>
  <si>
    <t>https://a.co/d/5JreYBd</t>
  </si>
  <si>
    <t>Tape, electrical</t>
  </si>
  <si>
    <t>https://a.co/d/50507sy</t>
  </si>
  <si>
    <t>Battery, LR44 Button/Coin Cell</t>
  </si>
  <si>
    <t>https://a.co/d/2AED1dy</t>
  </si>
  <si>
    <t>On/Off Switch</t>
  </si>
  <si>
    <t>https://a.co/d/7ahRfge</t>
  </si>
  <si>
    <t>Battery, 3V Coin Cell</t>
  </si>
  <si>
    <t>https://a.co/d/73RtiGX</t>
  </si>
  <si>
    <t>Propeller, shaft, 2mm</t>
  </si>
  <si>
    <t>https://a.co/d/c5bznsX</t>
  </si>
  <si>
    <t>Wire, craft, 20 g, silver</t>
  </si>
  <si>
    <t>Funnels, set, various sizes</t>
  </si>
  <si>
    <t>E</t>
  </si>
  <si>
    <t>https://a.co/d/8jrRgWl</t>
  </si>
  <si>
    <t>Gears, metal</t>
  </si>
  <si>
    <t>https://a.co/d/fRlVPpP</t>
  </si>
  <si>
    <t>Nuts, hex, assorted sizes</t>
  </si>
  <si>
    <t>https://a.co/d/iOINKmk</t>
  </si>
  <si>
    <t>Marbles</t>
  </si>
  <si>
    <t>https://a.co/d/48GYnjb</t>
  </si>
  <si>
    <t>Used to stock multiple sizes, 160 count.  May want to do that again in future.</t>
  </si>
  <si>
    <t>Washers, Stainless Steel or Zinc</t>
  </si>
  <si>
    <t>https://a.co/d/9cHJUep</t>
  </si>
  <si>
    <t>Washers, assorted</t>
  </si>
  <si>
    <t>https://a.co/d/6U3W1aw</t>
  </si>
  <si>
    <t>Gears, plastic</t>
  </si>
  <si>
    <t>https://a.co/d/fLhsj1j</t>
  </si>
  <si>
    <t>Motor, vibrating, DC 1.5V 3V</t>
  </si>
  <si>
    <t>https://a.co/d/912l1qe</t>
  </si>
  <si>
    <t>https://a.co/d/1hEGxeB</t>
  </si>
  <si>
    <t>Battery, 9V</t>
  </si>
  <si>
    <t>https://a.co/d/4HOLDmw</t>
  </si>
  <si>
    <t>AA Battery Holder</t>
  </si>
  <si>
    <t>https://a.co/d/8nlwqdj</t>
  </si>
  <si>
    <t>https://a.co/d/979paar</t>
  </si>
  <si>
    <t>Battery Connector for 9V battery</t>
  </si>
  <si>
    <t>https://a.co/d/8OFFwQ6</t>
  </si>
  <si>
    <t>Binder clips, small</t>
  </si>
  <si>
    <t>https://a.co/d/cBLdNVA</t>
  </si>
  <si>
    <t>K</t>
  </si>
  <si>
    <t>Hot Glue Gun, mini</t>
  </si>
  <si>
    <t>https://a.co/d/3Xh3OJo</t>
  </si>
  <si>
    <t>Glue, hot glue sticks, mini</t>
  </si>
  <si>
    <t>https://a.co/d/7sOZYPd</t>
  </si>
  <si>
    <t>Binder clips, large</t>
  </si>
  <si>
    <t>https://a.co/d/02eQ5bV</t>
  </si>
  <si>
    <t>Mounting putty (Tac 'n Stik)</t>
  </si>
  <si>
    <t>V (Operations Bag)</t>
  </si>
  <si>
    <t>https://a.co/d/eHYxTpd</t>
  </si>
  <si>
    <t>Tape, painter's masking, 1inch x 60 yds</t>
  </si>
  <si>
    <t>T (Bucket)</t>
  </si>
  <si>
    <t>https://a.co/d/65m7fZQ</t>
  </si>
  <si>
    <t>Tape, permanent mounting, 1 inch wide</t>
  </si>
  <si>
    <t>inches</t>
  </si>
  <si>
    <t>https://a.co/d/0FhPJmT</t>
  </si>
  <si>
    <t>Velcro</t>
  </si>
  <si>
    <t>https://a.co/d/62kAazS</t>
  </si>
  <si>
    <t>Brass Brads</t>
  </si>
  <si>
    <t>https://a.co/d/hb6WQQp</t>
  </si>
  <si>
    <t>Clamps, 5 sizes</t>
  </si>
  <si>
    <t>R (Trailer Box)</t>
  </si>
  <si>
    <t>https://a.co/d/7uBkM8w</t>
  </si>
  <si>
    <t>Tape, clear</t>
  </si>
  <si>
    <t>https://a.co/d/7yEUzH2</t>
  </si>
  <si>
    <t>Tape, masking, various colors, 1 inch wide</t>
  </si>
  <si>
    <t>https://a.co/d/4uzmct2</t>
  </si>
  <si>
    <t>Tape, double sided</t>
  </si>
  <si>
    <t>https://a.co/d/4facWWQ</t>
  </si>
  <si>
    <t>Tape, Duct, 1.88 inch x 30 yds</t>
  </si>
  <si>
    <t>https://a.co/d/eQydsix</t>
  </si>
  <si>
    <t>Glue, Elmer's white school, 4 oz</t>
  </si>
  <si>
    <t>https://a.co/d/cFyT66k</t>
  </si>
  <si>
    <t>Glue Sticks</t>
  </si>
  <si>
    <t>https://a.co/d/8QLBGbY</t>
  </si>
  <si>
    <t>Play-Dough extruders</t>
  </si>
  <si>
    <t>https://a.co/d/80Tqs7S</t>
  </si>
  <si>
    <t>Play-Dough Modeling Compound, 3 oz</t>
  </si>
  <si>
    <t>https://a.co/d/bKLH8wx</t>
  </si>
  <si>
    <t>Play-Dough tools</t>
  </si>
  <si>
    <t>https://a.co/d/jkyKhS3</t>
  </si>
  <si>
    <t>https://a.co/d/1Ck5Awm</t>
  </si>
  <si>
    <t>K'Nex 70 Model Building Set</t>
  </si>
  <si>
    <t>https://a.co/d/b1yGa0w</t>
  </si>
  <si>
    <t>Bags, trash, drawstring, 30 gallon</t>
  </si>
  <si>
    <t>https://a.co/d/bRX3O6y</t>
  </si>
  <si>
    <t>Broom</t>
  </si>
  <si>
    <t>https://a.co/d/3a4Wnip</t>
  </si>
  <si>
    <t>Hand sanitzer, gel, 1 gallon</t>
  </si>
  <si>
    <t>https://a.co/d/6ulLjTm</t>
  </si>
  <si>
    <t>Paper towels</t>
  </si>
  <si>
    <t>https://a.co/d/99yoOhw</t>
  </si>
  <si>
    <t>Trash Can, pop up camping</t>
  </si>
  <si>
    <t>https://a.co/d/dEjS0iY</t>
  </si>
  <si>
    <t>Bags, trash, small, 4 gal, various colors</t>
  </si>
  <si>
    <t>https://a.co/d/artLnC3</t>
  </si>
  <si>
    <t>Tissues, 4 pack, 92 count</t>
  </si>
  <si>
    <t>box</t>
  </si>
  <si>
    <t>https://a.co/d/cxRwFn2</t>
  </si>
  <si>
    <t>Bottle caps</t>
  </si>
  <si>
    <t>https://a.co/d/g95ovoI</t>
  </si>
  <si>
    <t>Plastic Bottles, 16 oz</t>
  </si>
  <si>
    <t>https://a.co/d/4w08u6U</t>
  </si>
  <si>
    <t>Egg Cartons flats</t>
  </si>
  <si>
    <t>https://a.co/d/bNmv7VU</t>
  </si>
  <si>
    <t>https://a.co/d/5TWbS6W</t>
  </si>
  <si>
    <t>Toilet Paper Rolls, 3.9 inch</t>
  </si>
  <si>
    <t>https://a.co/d/29mhJBA</t>
  </si>
  <si>
    <t>Balloon Pump</t>
  </si>
  <si>
    <t>https://a.co/d/9tsajGe</t>
  </si>
  <si>
    <t>Drill Set</t>
  </si>
  <si>
    <t>https://a.co/d/1CAhPrV</t>
  </si>
  <si>
    <t>Tool Set in case</t>
  </si>
  <si>
    <t>https://a.co/d/7V1hhyZ</t>
  </si>
  <si>
    <t>Hammer set</t>
  </si>
  <si>
    <t>S (Tool Box)</t>
  </si>
  <si>
    <t>https://a.co/d/fpbIak8</t>
  </si>
  <si>
    <t>Level tool set</t>
  </si>
  <si>
    <t>https://a.co/d/i1Bj4Vg</t>
  </si>
  <si>
    <t>Plier set</t>
  </si>
  <si>
    <t>https://a.co/d/2NCHVEa</t>
  </si>
  <si>
    <t>Rubber mallet</t>
  </si>
  <si>
    <t>https://a.co/d/if0tSZf</t>
  </si>
  <si>
    <t>Sandpaper sheet (80, 120, 220 grit)</t>
  </si>
  <si>
    <t>https://a.co/d/05DIkJl</t>
  </si>
  <si>
    <t>Screwdriver set, magnetic</t>
  </si>
  <si>
    <t>https://a.co/d/07nXyTS</t>
  </si>
  <si>
    <t>Tape Measure, 25 ft</t>
  </si>
  <si>
    <t>https://a.co/d/4wM9ux2</t>
  </si>
  <si>
    <t>Aprons</t>
  </si>
  <si>
    <t>First Aid Kit</t>
  </si>
  <si>
    <t>https://a.co/d/am4328x</t>
  </si>
  <si>
    <t>Pins, T-pins</t>
  </si>
  <si>
    <t>https://a.co/d/esykTS4</t>
  </si>
  <si>
    <t>Thread</t>
  </si>
  <si>
    <t>https://a.co/d/j4Pi62g</t>
  </si>
  <si>
    <t>Dice</t>
  </si>
  <si>
    <t>https://a.co/d/4t1olyg</t>
  </si>
  <si>
    <t>Index cards</t>
  </si>
  <si>
    <t>https://a.co/d/a89bkb4</t>
  </si>
  <si>
    <t>Q-tips</t>
  </si>
  <si>
    <t>https://a.co/d/3v7rRVG</t>
  </si>
  <si>
    <t>Dowels, wooden, 12 in</t>
  </si>
  <si>
    <t>https://a.co/d/9MUF9bG</t>
  </si>
  <si>
    <t>Balls, ping pong</t>
  </si>
  <si>
    <t>https://a.co/d/5fNxwPw</t>
  </si>
  <si>
    <t>Balls, Tennis</t>
  </si>
  <si>
    <t>https://a.co/d/7OmEbtb</t>
  </si>
  <si>
    <t>Erasers, pencil-top</t>
  </si>
  <si>
    <t>https://a.co/d/gdEx0vI</t>
  </si>
  <si>
    <t>Klever Kutters</t>
  </si>
  <si>
    <t>https://a.co/d/eplPDzh</t>
  </si>
  <si>
    <t>Straws, large plastic</t>
  </si>
  <si>
    <t>https://a.co/d/eDYqQVg</t>
  </si>
  <si>
    <t>Plastic wrap</t>
  </si>
  <si>
    <t>https://a.co/d/i8ZrnYK</t>
  </si>
  <si>
    <t>Cups, paper (16 oz.)</t>
  </si>
  <si>
    <t>https://a.co/d/9xBcySp</t>
  </si>
  <si>
    <t>Straw Constructor STEM Building Toys</t>
  </si>
  <si>
    <t>https://a.co/d/9euuS0Y</t>
  </si>
  <si>
    <t>https://a.co/d/39DsHk5</t>
  </si>
  <si>
    <t>Bolts, machine screws, #6-32x1"</t>
  </si>
  <si>
    <t>https://www.boltdepot.com/</t>
  </si>
  <si>
    <t>Zip-ties</t>
  </si>
  <si>
    <t>https://a.co/d/7B9x31V</t>
  </si>
  <si>
    <t>Stakes, bamboo garden, 3 ft</t>
  </si>
  <si>
    <t>Left Side Shelf</t>
  </si>
  <si>
    <t>https://a.co/d/6POTrPs</t>
  </si>
  <si>
    <t>Wire strippers/cutters</t>
  </si>
  <si>
    <t>https://a.co/d/8ECPzZ2</t>
  </si>
  <si>
    <t>Graph paper</t>
  </si>
  <si>
    <t>https://a.co/d/c8b4AhS</t>
  </si>
  <si>
    <t>Hitch locks</t>
  </si>
  <si>
    <t>https://a.co/d/7aXKRCi</t>
  </si>
  <si>
    <t>Lock sets</t>
  </si>
  <si>
    <t>https://a.co/d/1PSBQcf</t>
  </si>
  <si>
    <t>Weights, water, for canopy</t>
  </si>
  <si>
    <t>https://a.co/d/9bdde6i</t>
  </si>
  <si>
    <t>Lego Class Pack</t>
  </si>
  <si>
    <t>https://a.co/d/i06XvcD</t>
  </si>
  <si>
    <t>Poster board, white</t>
  </si>
  <si>
    <t>https://a.co/d/2jlQN4i</t>
  </si>
  <si>
    <t>Poster board, assorted colors</t>
  </si>
  <si>
    <t>https://a.co/d/0IijJpX</t>
  </si>
  <si>
    <t>Printed Live Binder</t>
  </si>
  <si>
    <t>Fives Designs class pack</t>
  </si>
  <si>
    <t>https://www.fivesdesigns.com/</t>
  </si>
  <si>
    <t>Operations bag</t>
  </si>
  <si>
    <t>https://a.co/d/8J1HNAs</t>
  </si>
  <si>
    <t>Bags, Ziplock, 1 gal</t>
  </si>
  <si>
    <t>https://a.co/d/6tPaEBw</t>
  </si>
  <si>
    <t>Bags, Ziplock, 2 gal</t>
  </si>
  <si>
    <t>https://a.co/d/dvbECXw</t>
  </si>
  <si>
    <t>Makedo Invent Kit</t>
  </si>
  <si>
    <t>Makedo Scru 180</t>
  </si>
  <si>
    <t>Makedo Scru+ 120</t>
  </si>
  <si>
    <t>Makedo Mini Tool</t>
  </si>
  <si>
    <t>Kapla blocks</t>
  </si>
  <si>
    <t>https://a.co/d/fwjHvU1</t>
  </si>
  <si>
    <t>Fire extinguisher</t>
  </si>
  <si>
    <t>https://a.co/d/7Yvm6w6</t>
  </si>
  <si>
    <t>Cups, paper, 3 oz.</t>
  </si>
  <si>
    <t>https://a.co/d/67lixlG</t>
  </si>
  <si>
    <t>Plastic box for safety glasses</t>
  </si>
  <si>
    <t>https://a.co/d/7OqvEfk</t>
  </si>
  <si>
    <t>Safety glasses, kids</t>
  </si>
  <si>
    <t>https://a.co/d/5XKbbqw</t>
  </si>
  <si>
    <t>Safety glasses, adult</t>
  </si>
  <si>
    <t>https://a.co/d/9tat3hQ</t>
  </si>
  <si>
    <t>Safety vest</t>
  </si>
  <si>
    <t>https://a.co/d/gr7fI3M</t>
  </si>
  <si>
    <t>Safety cones</t>
  </si>
  <si>
    <t>https://a.co/d/dzljKCl</t>
  </si>
  <si>
    <t>Gloves, work, small</t>
  </si>
  <si>
    <t>pair</t>
  </si>
  <si>
    <t>https://a.co/d/4WDWl9t</t>
  </si>
  <si>
    <t>Gloves, work, large</t>
  </si>
  <si>
    <t>https://a.co/d/fzf5Cj8</t>
  </si>
  <si>
    <t>Book, Women in Science</t>
  </si>
  <si>
    <t>Book Bag</t>
  </si>
  <si>
    <t>https://a.co/d/7or2Hyw</t>
  </si>
  <si>
    <t>Book, This Book is a Planetarium</t>
  </si>
  <si>
    <t>https://a.co/d/2HwJC8r</t>
  </si>
  <si>
    <t>https://a.co/d/iSX8wZD</t>
  </si>
  <si>
    <t>Multimeter</t>
  </si>
  <si>
    <t>https://a.co/d/iAH7aqi</t>
  </si>
  <si>
    <t>Tarp, large, plastic</t>
  </si>
  <si>
    <t>https://a.co/d/265Jh6B</t>
  </si>
  <si>
    <t>Book bag</t>
  </si>
  <si>
    <t>https://a.co/d/9kHI4Mt</t>
  </si>
  <si>
    <t>Nuts, hex machine screw nuts, #6-32</t>
  </si>
  <si>
    <t>Twist ties</t>
  </si>
  <si>
    <t>https://a.co/d/130NE1Y</t>
  </si>
  <si>
    <t>Tweezers</t>
  </si>
  <si>
    <t>https://a.co/d/6l3kOiG</t>
  </si>
  <si>
    <t>Kneeling pad</t>
  </si>
  <si>
    <t>https://a.co/d/hKrxXNg</t>
  </si>
  <si>
    <t>Book, Yum Yum Dim Sum</t>
  </si>
  <si>
    <t>https://a.co/d/8p8B2ld</t>
  </si>
  <si>
    <t>Book, Someone Builds the Dream</t>
  </si>
  <si>
    <t>https://a.co/d/3tJTyaO</t>
  </si>
  <si>
    <t>Book, Melia and Jo</t>
  </si>
  <si>
    <t>https://a.co/d/1DtETpO</t>
  </si>
  <si>
    <t>Book, Goldilocks and the Three Engineers</t>
  </si>
  <si>
    <t>https://a.co/d/hHeuhpm</t>
  </si>
  <si>
    <t>Book, How to Code a Sandcastle</t>
  </si>
  <si>
    <t>https://a.co/d/9iAhruL</t>
  </si>
  <si>
    <t>Book, Rosie Revere, Engineer</t>
  </si>
  <si>
    <t>https://a.co/d/4rciRsl</t>
  </si>
  <si>
    <t>Book, Ada Twist, Scientist</t>
  </si>
  <si>
    <t>https://a.co/d/ghM6BjR</t>
  </si>
  <si>
    <t>"I explored TMC" stickers</t>
  </si>
  <si>
    <t>Sticks, paint stirrer</t>
  </si>
  <si>
    <t>https://a.co/d/2EOcURU</t>
  </si>
  <si>
    <t>Candy, gum drops</t>
  </si>
  <si>
    <t>https://a.co/d/0jPewwK</t>
  </si>
  <si>
    <t>Plate, paper, 9 in.</t>
  </si>
  <si>
    <t>https://a.co/d/8556Cdt</t>
  </si>
  <si>
    <t>https://a.co/d/eqlV05d</t>
  </si>
  <si>
    <t>TMC roll-up banner, 6 ft tall</t>
  </si>
  <si>
    <t>Lower quality.  Consider alternative in future.</t>
  </si>
  <si>
    <t>Previously stocked 400, wasn't enough for all activities</t>
  </si>
  <si>
    <t>Previously stocked 150, wasn't enough for activities.</t>
  </si>
  <si>
    <t>Previously stocked 250, reduced quantity to save space.</t>
  </si>
  <si>
    <t>Reel without a cord or plugs: https://a.co/d/7U973BB</t>
  </si>
  <si>
    <t>Used to stock 100.  These dry out quickly, so reducing to one class set (30 count)</t>
  </si>
  <si>
    <t>Can be resused if kid's don't bring project home.</t>
  </si>
  <si>
    <t>Supplies</t>
  </si>
  <si>
    <t>Stocking Location</t>
  </si>
  <si>
    <t>Count per lab</t>
  </si>
  <si>
    <t>Floor Behind Bungee</t>
  </si>
  <si>
    <t>Manipulative Shelf</t>
  </si>
  <si>
    <t>Moved from box D to box A</t>
  </si>
  <si>
    <t>Non-skid paperclips don't conduct electricity very well.</t>
  </si>
  <si>
    <t>New item for 2023</t>
  </si>
  <si>
    <t>Previously stocked 950 feet, wasn't enough for all activities</t>
  </si>
  <si>
    <t>Previously stocked 600, wasn't enough for all activities.</t>
  </si>
  <si>
    <t>Previously stocked a few boxes, not enough for activiteis.</t>
  </si>
  <si>
    <t>Erasers, pink</t>
  </si>
  <si>
    <t>New item for 2023.  Kid-friendly cutting blades, replacing exacto knives.</t>
  </si>
  <si>
    <t>New items for 2023</t>
  </si>
  <si>
    <t>Wheel chocks</t>
  </si>
  <si>
    <t>Stainless steel 18-8.  New items for 2023</t>
  </si>
  <si>
    <t>Phillips pan head, stainless steel 18-8.  New item for 2023</t>
  </si>
  <si>
    <t>For storing smaller pieces in boxes. New item for 2023.</t>
  </si>
  <si>
    <t>New item for 2023.  Local company and product.</t>
  </si>
  <si>
    <t>Moved from box D to box I (Labs 26-28)</t>
  </si>
  <si>
    <t>Moved from box J to box L</t>
  </si>
  <si>
    <t>Moved from box I to box L</t>
  </si>
  <si>
    <t>Battery, AA</t>
  </si>
  <si>
    <t>Moved from Box R or S to Box R</t>
  </si>
  <si>
    <t>Moved from right-side shelf to Box R</t>
  </si>
  <si>
    <t>gallon</t>
  </si>
  <si>
    <t>Vinegar</t>
  </si>
  <si>
    <t>Cardboard</t>
  </si>
  <si>
    <t>Moved from manipulative shelf to Box R</t>
  </si>
  <si>
    <t>R (milk crate)</t>
  </si>
  <si>
    <t>V (tote bag)</t>
  </si>
  <si>
    <t>S (tool box)</t>
  </si>
  <si>
    <t>Right side floor</t>
  </si>
  <si>
    <t>Stock more than one color</t>
  </si>
  <si>
    <t>Location in trailer can vary</t>
  </si>
  <si>
    <t>Picture Perfect Curriculum</t>
  </si>
  <si>
    <t>Book Bags</t>
  </si>
  <si>
    <t xml:space="preserve">Tool Box               </t>
  </si>
  <si>
    <t>Buckets</t>
  </si>
  <si>
    <t xml:space="preserve">F (Operations Bag)      </t>
  </si>
  <si>
    <t>N</t>
  </si>
  <si>
    <t>P</t>
  </si>
  <si>
    <t>G (Gear Box)</t>
  </si>
  <si>
    <t>H (Milk Crate)</t>
  </si>
  <si>
    <t>I (Milk Crate)</t>
  </si>
  <si>
    <t>Q             (Manipulative Shelf)</t>
  </si>
  <si>
    <t>R</t>
  </si>
  <si>
    <t>S</t>
  </si>
  <si>
    <t>T (Milk Crate)</t>
  </si>
  <si>
    <t>Used to stock two sets, now we stock one.</t>
  </si>
  <si>
    <t>Need to stock 300 paper towel rolls for all activities. Collect empty rolls for restock.</t>
  </si>
  <si>
    <t>Need to stock 180 to supply for all activities. Collect used rolls for restocking.</t>
  </si>
  <si>
    <t>Tab #3</t>
  </si>
  <si>
    <t>Tab #4</t>
  </si>
  <si>
    <t>Materials listed by activity.  Includes cost of materials for each activity.</t>
  </si>
  <si>
    <t>Tab #2</t>
  </si>
  <si>
    <t>Items to collect</t>
  </si>
  <si>
    <t>Tab #1</t>
  </si>
  <si>
    <t>Tab #6</t>
  </si>
  <si>
    <t>Materials by activity</t>
  </si>
  <si>
    <t>TMC Stocking List Index</t>
  </si>
  <si>
    <t>Need to stock 750 for all activities, lab stocked with 400. Collect used bottle caps.</t>
  </si>
  <si>
    <t>Collect empty boxes for resupply.</t>
  </si>
  <si>
    <t>Previously stocked 500 9 in. plates, need to stock 600 6 in. plates.</t>
  </si>
  <si>
    <t>Interlocking disk set (Brainflakes or EMIDO)</t>
  </si>
  <si>
    <t>Whiteboard, magnetic, dry erase</t>
  </si>
  <si>
    <t>Book, The Ultimate Guide to Paper Airplanes</t>
  </si>
  <si>
    <t>Quality seems poor.  Please leave feedback in user reports!</t>
  </si>
  <si>
    <t>Fully-stocked quantity</t>
  </si>
  <si>
    <t>a lot</t>
  </si>
  <si>
    <t>Collect used rolls for restocking.</t>
  </si>
  <si>
    <t>Collect used (and rinsed) bottles for activities.</t>
  </si>
  <si>
    <t>Collect empty rolls for restock.</t>
  </si>
  <si>
    <t>Collect used bottle caps.</t>
  </si>
  <si>
    <t>Minimum quantity</t>
  </si>
  <si>
    <t>Paper Towel Rolls</t>
  </si>
  <si>
    <t>Plastic Bottles</t>
  </si>
  <si>
    <t>Toilet Paper Rolls</t>
  </si>
  <si>
    <t>Need to stock 180 for all activities.  Collect used (and rinsed) bottles for activities.</t>
  </si>
  <si>
    <t>Stocked easel-style (in 2023) instead of rolling whiteboard</t>
  </si>
  <si>
    <t>Need 1,200/lab for penny batteries for 100 kids.</t>
  </si>
  <si>
    <t>Need 220 motors to complete all activities. Can be resused.</t>
  </si>
  <si>
    <t>Need 250 to complete all activities.  These can be reused.</t>
  </si>
  <si>
    <t>TMC Stocking List (2023)</t>
  </si>
  <si>
    <t>Q</t>
  </si>
  <si>
    <t>V (Operations tote)</t>
  </si>
  <si>
    <t>Previously stocked 48, wasn't enough for all activities.</t>
  </si>
  <si>
    <t>Previously stocked 200, wasn't enough for all activities.</t>
  </si>
  <si>
    <t>Previously stocked 800, not enough for all activities.</t>
  </si>
  <si>
    <t>Collect reused cardboard for restocking</t>
  </si>
  <si>
    <t>Bulk markers for scribble bots.  New item for 2023.</t>
  </si>
  <si>
    <t>Used to stock 40, but that was way to many.</t>
  </si>
  <si>
    <t>Some items in the TMC Lab are not fully-stocked because they can be easily collected and reused, and/or they take up a lot of space.  We suggest keeping at least the minimum quantity of these items on hand, and collecting reused items to restock.</t>
  </si>
  <si>
    <t>N (Gear Box) and M</t>
  </si>
  <si>
    <t>Cutting mat, 12x18</t>
  </si>
  <si>
    <t>Straw Rocket Kit (Pitsco)</t>
  </si>
  <si>
    <t>Tape, duct, 1.88 inch x 30 yds</t>
  </si>
  <si>
    <t>kit</t>
  </si>
  <si>
    <t>Used to stock EMIDO construction set, now Brainflakes.</t>
  </si>
  <si>
    <t>TMC "Extras"</t>
  </si>
  <si>
    <t>https://www.pitsco.com/Straw-Rockets-Getting-Started-Package</t>
  </si>
  <si>
    <t>Purchasing Link</t>
  </si>
  <si>
    <t>https://stemfinity.com/products/makedo-invent?keyword=makedo</t>
  </si>
  <si>
    <t>https://stemfinity.com/products/makedo-mini-tool?keyword=makedo</t>
  </si>
  <si>
    <t>https://stemfinity.com/products/makedo-scru-120?keyword=makedo</t>
  </si>
  <si>
    <t>https://stemfinity.com/products/makedo-scru-180?keyword=makedo</t>
  </si>
  <si>
    <t>Makedo SCRU combo 160</t>
  </si>
  <si>
    <t>https://stemfinity.com/products/makedo-scru-combo?keyword=makedo</t>
  </si>
  <si>
    <t>Hand sanitzer, gel</t>
  </si>
  <si>
    <t>BrickLab products from PCS Edventures</t>
  </si>
  <si>
    <t>https://edventures.com/collections/bricklab</t>
  </si>
  <si>
    <t>Various brick products with curriculum</t>
  </si>
  <si>
    <t>https://www.pitsco.com/Maglev-Vehicles-Getting-Started-Package</t>
  </si>
  <si>
    <t>https://www.pitsco.com/Maglev-Elementary-STEM-Activity-Guide</t>
  </si>
  <si>
    <t>Activity guide that goes with Maglev Kit</t>
  </si>
  <si>
    <t>Price</t>
  </si>
  <si>
    <t>Maglev Vehicles-Getting Started Package (Pitsco)</t>
  </si>
  <si>
    <t>Maglev Elementary STEM Activity Guide (Pitsco)</t>
  </si>
  <si>
    <t>Sun Zoon Solar Car (Pitsco)</t>
  </si>
  <si>
    <t>Alphabetical item list</t>
  </si>
  <si>
    <t>Tab #7</t>
  </si>
  <si>
    <t>Tab #8</t>
  </si>
  <si>
    <t>TMC Extras (additional items)</t>
  </si>
  <si>
    <t>Materials listed in alphabetical order with quanties and links for purchasing online.  Includes updated quantities highlighted in yellow.</t>
  </si>
  <si>
    <t>TMC stocking list index</t>
  </si>
  <si>
    <t>Q (Manipulative Shelf)</t>
  </si>
  <si>
    <t>Lacing cord, plastic</t>
  </si>
  <si>
    <t>Paper, graph</t>
  </si>
  <si>
    <t>Previously stocked 150, wasn't enough for all activities. Recommend latex baloons from Zurchers for helium-filled balloons.</t>
  </si>
  <si>
    <t>New item for 2023.  145 gum drops/lb.  Need about 20/kid, or 4.5 lbs for 30 kids.</t>
  </si>
  <si>
    <t>Corks</t>
  </si>
  <si>
    <t>Cups, paper, 16 oz.</t>
  </si>
  <si>
    <t>Glue sticks</t>
  </si>
  <si>
    <t>Hole punchers</t>
  </si>
  <si>
    <t>Scissors, adult, 8 inch</t>
  </si>
  <si>
    <t>Paper towel tubes, 8 or 10 inch</t>
  </si>
  <si>
    <t>Paper, craft, roll, 200 ft x 17.5 in</t>
  </si>
  <si>
    <t>Screwdriver set</t>
  </si>
  <si>
    <t>String, cotton, white, 10 ply</t>
  </si>
  <si>
    <t>Tissues</t>
  </si>
  <si>
    <t>Toilet paper rolls, 3.9 inch</t>
  </si>
  <si>
    <t>Coffee cup lids</t>
  </si>
  <si>
    <t>Collect used coffee cup lids.  Can purchase at restaurant supply store.</t>
  </si>
  <si>
    <t>Material</t>
  </si>
  <si>
    <t># Material per child</t>
  </si>
  <si>
    <t>Materials cost Per Kid</t>
  </si>
  <si>
    <t>Activity Cost per kid</t>
  </si>
  <si>
    <t>1 piece</t>
  </si>
  <si>
    <t>I (milk crate)</t>
  </si>
  <si>
    <t>Printouts</t>
  </si>
  <si>
    <t>Live Binder</t>
  </si>
  <si>
    <t>1 Yard</t>
  </si>
  <si>
    <t>1 Box</t>
  </si>
  <si>
    <t>Scissors, kid and/or Klever Kutters</t>
  </si>
  <si>
    <t>Makedo scrus (and tools) (optional)</t>
  </si>
  <si>
    <t>Not stocked in all labs</t>
  </si>
  <si>
    <t>Markers, washable (optional)</t>
  </si>
  <si>
    <t>/</t>
  </si>
  <si>
    <t>Crayons (optional)</t>
  </si>
  <si>
    <t>Other decorative items (optional)</t>
  </si>
  <si>
    <t>various</t>
  </si>
  <si>
    <t>Glitter, feathers, pipe cleaners, etc.</t>
  </si>
  <si>
    <t>Markers, washable</t>
  </si>
  <si>
    <t>1 Foot</t>
  </si>
  <si>
    <t>Paper towel tube</t>
  </si>
  <si>
    <t>Toilet paper rolls</t>
  </si>
  <si>
    <t>Decorative items (optional)</t>
  </si>
  <si>
    <t>Paper, origami</t>
  </si>
  <si>
    <t>Scissors, kid (optional)</t>
  </si>
  <si>
    <t>Glue sticks (optional)</t>
  </si>
  <si>
    <t>Paper, colored or pattern (optional)</t>
  </si>
  <si>
    <t>Flowers</t>
  </si>
  <si>
    <t>Several</t>
  </si>
  <si>
    <t>Found items</t>
  </si>
  <si>
    <t>Greenery/natural items</t>
  </si>
  <si>
    <t>Sticks</t>
  </si>
  <si>
    <t>Yarn</t>
  </si>
  <si>
    <t>Aluminum Foil</t>
  </si>
  <si>
    <t>2 Sheets</t>
  </si>
  <si>
    <t>1 Cup</t>
  </si>
  <si>
    <t>Glue sticks (or Elmer's glue)</t>
  </si>
  <si>
    <t>Plate, paper, 9 in</t>
  </si>
  <si>
    <t>T-pins</t>
  </si>
  <si>
    <t>Cardstock</t>
  </si>
  <si>
    <t>Glue, Elmer's white school</t>
  </si>
  <si>
    <t>Glue sticks may work.  Please report back if they do.</t>
  </si>
  <si>
    <t>Variety of colors, suggest you pre-cut yarn pieces</t>
  </si>
  <si>
    <t>Plates, paper, 9 in.</t>
  </si>
  <si>
    <t>For holding glue</t>
  </si>
  <si>
    <t>Q-tips (or cotton balls)</t>
  </si>
  <si>
    <t>Pom Poms or cotton balls</t>
  </si>
  <si>
    <t>Can sub marshmallows (not provided)</t>
  </si>
  <si>
    <t>Bags, trash, small (4 gal)</t>
  </si>
  <si>
    <t>1 Sheet</t>
  </si>
  <si>
    <t>Makedo scrus (and tools)</t>
  </si>
  <si>
    <t>Coffee cup lids (optional)</t>
  </si>
  <si>
    <t>Leaders to provide</t>
  </si>
  <si>
    <t>Old CDs (optional)</t>
  </si>
  <si>
    <t>Eggs</t>
  </si>
  <si>
    <t>Hole punch</t>
  </si>
  <si>
    <t>Tape, painter's masking</t>
  </si>
  <si>
    <t>Tape measure or yardstick</t>
  </si>
  <si>
    <t>Cups, paper, 8 oz.</t>
  </si>
  <si>
    <t>Stopwatch</t>
  </si>
  <si>
    <t>10 Feet</t>
  </si>
  <si>
    <t>Half Box</t>
  </si>
  <si>
    <t>Can sub paper towels</t>
  </si>
  <si>
    <t>Plates, paper, 6 in.</t>
  </si>
  <si>
    <t>Stapler</t>
  </si>
  <si>
    <t>Many</t>
  </si>
  <si>
    <t>1 sheet</t>
  </si>
  <si>
    <t>Helium-filled latex balloons with ribbon</t>
  </si>
  <si>
    <t>Recommend latex balloons from Zurchers party store.  Mylar baloons cost $4 to $10 each</t>
  </si>
  <si>
    <t>1 foot</t>
  </si>
  <si>
    <t>Paper</t>
  </si>
  <si>
    <t>Paper towel tubes</t>
  </si>
  <si>
    <t>6 Sheets</t>
  </si>
  <si>
    <t>Hole puncher</t>
  </si>
  <si>
    <t>Paint</t>
  </si>
  <si>
    <t>5 colors, 1 oz ea</t>
  </si>
  <si>
    <t>Bucket</t>
  </si>
  <si>
    <t>Brushes, paint or foam sponge</t>
  </si>
  <si>
    <t>Poster board or railroad board</t>
  </si>
  <si>
    <t>T-Pins</t>
  </si>
  <si>
    <t>20 Feet</t>
  </si>
  <si>
    <t>Hole puncher (optional)</t>
  </si>
  <si>
    <t>Box fan or blow drier (optional)</t>
  </si>
  <si>
    <t>Leader to provide</t>
  </si>
  <si>
    <t>Stopwatch (optional)</t>
  </si>
  <si>
    <t>15 Feet</t>
  </si>
  <si>
    <t>Cardboard, variety of sheets and boxes</t>
  </si>
  <si>
    <t>Markers, washable or permanent</t>
  </si>
  <si>
    <t>Paper, various (optional)</t>
  </si>
  <si>
    <t>Hot Glue Guns (optional)</t>
  </si>
  <si>
    <t>Glue, hot glue sticks (optional)</t>
  </si>
  <si>
    <t>Marbles (optional)</t>
  </si>
  <si>
    <t>Dice (optional)</t>
  </si>
  <si>
    <t>Various</t>
  </si>
  <si>
    <t>Craft wire, foam sheets, pom poms, rubber bands, paper clips, etc.</t>
  </si>
  <si>
    <t>Paper, assorted colors</t>
  </si>
  <si>
    <t>4 Sheets</t>
  </si>
  <si>
    <t>T (milk crate)</t>
  </si>
  <si>
    <t>Twine</t>
  </si>
  <si>
    <t>Stakes, bamboo garden (or sub found sticks)</t>
  </si>
  <si>
    <t>Paper, various</t>
  </si>
  <si>
    <t>0.5 jar</t>
  </si>
  <si>
    <t>Pipe cleaners (optional)</t>
  </si>
  <si>
    <t>Can sub or marshmallows (not provided)</t>
  </si>
  <si>
    <t>Paper, colored</t>
  </si>
  <si>
    <t>Dowels, wooden, 12 in.</t>
  </si>
  <si>
    <t>Paper Cups</t>
  </si>
  <si>
    <t>Paper Towel Tube</t>
  </si>
  <si>
    <t>Mounting Putty</t>
  </si>
  <si>
    <t>.5 oz</t>
  </si>
  <si>
    <t>F (Operations Bag)</t>
  </si>
  <si>
    <t>Yarn or twine</t>
  </si>
  <si>
    <t>Washers</t>
  </si>
  <si>
    <t>Skewer Sticks, wood, 6 and/or 12 in.</t>
  </si>
  <si>
    <t>Felt fabric</t>
  </si>
  <si>
    <t>Tape, masking, colored (optional)</t>
  </si>
  <si>
    <t>Electric Fan (optional)</t>
  </si>
  <si>
    <t>Battery, 3V coin cell</t>
  </si>
  <si>
    <t>Wire Snippers</t>
  </si>
  <si>
    <t>Wire strippers</t>
  </si>
  <si>
    <t>Zip-ties (optional)</t>
  </si>
  <si>
    <t>AA Battery holder</t>
  </si>
  <si>
    <t>Cost for 100:</t>
  </si>
  <si>
    <t>Screwdriver</t>
  </si>
  <si>
    <t>Hot Glue Gun</t>
  </si>
  <si>
    <t>Glue, hot glue sticks</t>
  </si>
  <si>
    <t>Tape, masking, various colors</t>
  </si>
  <si>
    <t>Rubber Bands (thick ones)</t>
  </si>
  <si>
    <t>Wire, copper</t>
  </si>
  <si>
    <t>3 Feet</t>
  </si>
  <si>
    <t>Wire cutters</t>
  </si>
  <si>
    <t>Washers (use as weights)</t>
  </si>
  <si>
    <t>Cork</t>
  </si>
  <si>
    <t>Pipe Cleaners (optional)</t>
  </si>
  <si>
    <t>Popsicle Sticks (optional)</t>
  </si>
  <si>
    <t>Skewer Sticks, wood, 6 or 12 inch (optional)</t>
  </si>
  <si>
    <t>Paper, craft (optional)</t>
  </si>
  <si>
    <t>5 feet</t>
  </si>
  <si>
    <t>Right side shelf</t>
  </si>
  <si>
    <t>Googly eyes (optional)</t>
  </si>
  <si>
    <t>Googly eyes</t>
  </si>
  <si>
    <t>Straws, paper or plastic (no bend)</t>
  </si>
  <si>
    <t>Plastic bottles (optional), various shapes and sizes</t>
  </si>
  <si>
    <t>Craftsticks (optional)</t>
  </si>
  <si>
    <t>Hot Glue Gun (optional)</t>
  </si>
  <si>
    <t>Bottle Caps</t>
  </si>
  <si>
    <t>Pipe Cleaners</t>
  </si>
  <si>
    <t>Tape, duct (optional)</t>
  </si>
  <si>
    <t>Tape, copper foil</t>
  </si>
  <si>
    <t>LED lights</t>
  </si>
  <si>
    <t>Propeller</t>
  </si>
  <si>
    <t>Tape, electrical (two different colors)</t>
  </si>
  <si>
    <t>2 feet</t>
  </si>
  <si>
    <t>H (milk crate)</t>
  </si>
  <si>
    <t>Pliers</t>
  </si>
  <si>
    <t>Battery connector for 9V</t>
  </si>
  <si>
    <t>Screwdriver, small Phillip's head</t>
  </si>
  <si>
    <t>Plastic bottles, various shapes and sizes</t>
  </si>
  <si>
    <t>Paper, craft</t>
  </si>
  <si>
    <t>Right self shelf</t>
  </si>
  <si>
    <t>Craftsticks</t>
  </si>
  <si>
    <t>Old Electronics (optional)</t>
  </si>
  <si>
    <t>Batteries, AA</t>
  </si>
  <si>
    <t>Drill set</t>
  </si>
  <si>
    <t>Paper clips (optional)</t>
  </si>
  <si>
    <t>Rubber Bands (optional)</t>
  </si>
  <si>
    <t>Straws, plastic (no bend) (optional)</t>
  </si>
  <si>
    <t>Propeller, shaft (optional)</t>
  </si>
  <si>
    <t>Paper clips or small binder clips</t>
  </si>
  <si>
    <t>Paper, printer</t>
  </si>
  <si>
    <t>Printout</t>
  </si>
  <si>
    <t>Paper clips</t>
  </si>
  <si>
    <t>Ruler (if not using printout)</t>
  </si>
  <si>
    <t>Pencils, #2, presharpened (if not using printout)</t>
  </si>
  <si>
    <t>Cups, mixing/measuring, 32 oz.</t>
  </si>
  <si>
    <t>2 sheets</t>
  </si>
  <si>
    <t>Aluminum foil (optional)</t>
  </si>
  <si>
    <t>Multimeter (optional)</t>
  </si>
  <si>
    <t>Calculator (optional)</t>
  </si>
  <si>
    <t>Paper, various colors</t>
  </si>
  <si>
    <t>Ruler</t>
  </si>
  <si>
    <t>Balls, tennis</t>
  </si>
  <si>
    <t>2 per group</t>
  </si>
  <si>
    <t>Eggs, hardboiled</t>
  </si>
  <si>
    <t>Rubber Bands, assorted sizes</t>
  </si>
  <si>
    <t>4 Feet</t>
  </si>
  <si>
    <t>Cotton balls or pom poms</t>
  </si>
  <si>
    <t>6 ft per class</t>
  </si>
  <si>
    <t>Printouts (optional)</t>
  </si>
  <si>
    <t>1/group</t>
  </si>
  <si>
    <t>Bag, brown paper</t>
  </si>
  <si>
    <t>5/group</t>
  </si>
  <si>
    <t>10/group</t>
  </si>
  <si>
    <t>3 feet/group</t>
  </si>
  <si>
    <t>3 yards</t>
  </si>
  <si>
    <t>Furniture or books</t>
  </si>
  <si>
    <t>At least 2 ea</t>
  </si>
  <si>
    <t>Book bags</t>
  </si>
  <si>
    <t>Books</t>
  </si>
  <si>
    <t>Catapults for</t>
  </si>
  <si>
    <t>100 youth:</t>
  </si>
  <si>
    <t>Bottle Caps (optional)</t>
  </si>
  <si>
    <t>10 feet</t>
  </si>
  <si>
    <t>Paper, craft, roll</t>
  </si>
  <si>
    <t>2 Feet</t>
  </si>
  <si>
    <t>Eraser, pencil-top</t>
  </si>
  <si>
    <t>Cardboard, small box</t>
  </si>
  <si>
    <t>1 box</t>
  </si>
  <si>
    <t>Foam sheets</t>
  </si>
  <si>
    <t>Nuts</t>
  </si>
  <si>
    <t>Scissors, adult</t>
  </si>
  <si>
    <t>Bolts or brass brads</t>
  </si>
  <si>
    <t>Bolts</t>
  </si>
  <si>
    <t>String, cotton (optional)</t>
  </si>
  <si>
    <t>Cardboard (optional)</t>
  </si>
  <si>
    <t>Skewer Sticks, wood, 12 inch (optional)</t>
  </si>
  <si>
    <t>Various objects to pick up (cotton balls, yarn pieces, etc.)</t>
  </si>
  <si>
    <t>Paper Towels</t>
  </si>
  <si>
    <t>5 Sheets</t>
  </si>
  <si>
    <t>Straws, plastic</t>
  </si>
  <si>
    <t>Water</t>
  </si>
  <si>
    <t>Wide plastic bin (any storage container on shelf)</t>
  </si>
  <si>
    <t>Any shelf</t>
  </si>
  <si>
    <t>This index (what you are reading right now) contains lists of the items stocked in the TMC Labs.  Each list is organized in a different way.  "Tabs" refered to in this index are found at the bottom of the document.</t>
  </si>
  <si>
    <r>
      <t xml:space="preserve">We re-labeled and re-organized the boxes inside the new TMC Labs added in 2023, Labs# 26, 27 and 28. This tab is a </t>
    </r>
    <r>
      <rPr>
        <b/>
        <sz val="11"/>
        <rFont val="Arial"/>
        <family val="2"/>
      </rPr>
      <t>printable</t>
    </r>
    <r>
      <rPr>
        <sz val="11"/>
        <rFont val="Arial"/>
        <family val="1"/>
      </rPr>
      <t xml:space="preserve"> list.  The organization of these boxes reflects the new labeling system, and includes new items.  A fully-stocked lab contains all the materials for a group of 30 youth to complete all the activities in the Activity Guide, plus a few activities stocked for 100 youth. Older labs can obtain labels for this new organization system by emailing apost@jannus.org.</t>
    </r>
  </si>
  <si>
    <t>Recycleable and reusable materials to collect for stocking and restocking lab.</t>
  </si>
  <si>
    <t>A consolidated list of new items added in 2023, and their stocking location according to the two different organization systems.</t>
  </si>
  <si>
    <t>Not all TMC Labs contain the same materials, as we had different products to give away each year.  This is a list of all the different supplies in all the trailers.  Mini grant funds can be used to purchase these items.</t>
  </si>
  <si>
    <t>Cost for 30 kids</t>
  </si>
  <si>
    <t>Activity</t>
  </si>
  <si>
    <t>Binary Bracelets</t>
  </si>
  <si>
    <t>Build a Band</t>
  </si>
  <si>
    <t>Checkerboard Coding Art</t>
  </si>
  <si>
    <t>Flowers From Mars</t>
  </si>
  <si>
    <t>Origami Bookmarks</t>
  </si>
  <si>
    <t>Nature Weave</t>
  </si>
  <si>
    <t>Rainstick</t>
  </si>
  <si>
    <t>Sundial</t>
  </si>
  <si>
    <t>Yarn Art</t>
  </si>
  <si>
    <t>Air Cannon</t>
  </si>
  <si>
    <t>Makedo Car</t>
  </si>
  <si>
    <t>Makedo Dog</t>
  </si>
  <si>
    <t>Makedo Playhouse</t>
  </si>
  <si>
    <t>Parachute Away</t>
  </si>
  <si>
    <t>Paper Plate Bucky Ball</t>
  </si>
  <si>
    <t>Sky Glider</t>
  </si>
  <si>
    <t>Solar Cooker</t>
  </si>
  <si>
    <t>Wind Anemometer</t>
  </si>
  <si>
    <t>Wind to Lift Load</t>
  </si>
  <si>
    <t>Balloon Rocket</t>
  </si>
  <si>
    <t>Build a Boat</t>
  </si>
  <si>
    <t>Cardboard Arcade</t>
  </si>
  <si>
    <t>Crazy Kites</t>
  </si>
  <si>
    <t>Emergency Shelter</t>
  </si>
  <si>
    <t>Game On</t>
  </si>
  <si>
    <t>Indoor Slingshot</t>
  </si>
  <si>
    <t>Kenetic Sculpture</t>
  </si>
  <si>
    <t>Bristlebots</t>
  </si>
  <si>
    <t>Scribbling Machine</t>
  </si>
  <si>
    <t>Star Wars Junkbots</t>
  </si>
  <si>
    <t>Vibrobots</t>
  </si>
  <si>
    <t>Copper Tape Flashlights</t>
  </si>
  <si>
    <t>Make a Plane</t>
  </si>
  <si>
    <t>Make Mini Electric Car</t>
  </si>
  <si>
    <t>Junkbot Robots</t>
  </si>
  <si>
    <t>My New Ride</t>
  </si>
  <si>
    <t>Make a Paper Circuit</t>
  </si>
  <si>
    <t>Whirlybird--dropcopter</t>
  </si>
  <si>
    <t>Penny Batteries</t>
  </si>
  <si>
    <t>Pipe Cleaner Circuitry</t>
  </si>
  <si>
    <t>Build a Balloon Powered Car</t>
  </si>
  <si>
    <t>Paper Engineering</t>
  </si>
  <si>
    <t>Rubber Band Car</t>
  </si>
  <si>
    <t>Siesmic Shakeup</t>
  </si>
  <si>
    <t>Seismograph</t>
  </si>
  <si>
    <t>Soft Landing</t>
  </si>
  <si>
    <t>Strawkets</t>
  </si>
  <si>
    <t>Tower Engineering</t>
  </si>
  <si>
    <t>Build a Bridge</t>
  </si>
  <si>
    <t>Building Bridges</t>
  </si>
  <si>
    <t>Catapults and Trebuchets</t>
  </si>
  <si>
    <t>Can Can Robot</t>
  </si>
  <si>
    <t>Cardboard Automata</t>
  </si>
  <si>
    <t>Grabber</t>
  </si>
  <si>
    <t>Helping Hand</t>
  </si>
  <si>
    <t>Paddle Power</t>
  </si>
  <si>
    <t>Glitter, feathers, sequins, gems, etc.</t>
  </si>
  <si>
    <t>Pencils, #2, presharpened (or screwdriver, in tool box)</t>
  </si>
  <si>
    <t>Increased quanitity of items are highlighted yellow</t>
  </si>
  <si>
    <t>C  (cotton balls in M)</t>
  </si>
  <si>
    <t>C  (cotton balls in I)</t>
  </si>
  <si>
    <t>Washers or marbles (sub for pennies to act as weights)</t>
  </si>
  <si>
    <t>R or B</t>
  </si>
  <si>
    <t>M or B</t>
  </si>
  <si>
    <t>Cardboard, various sheets and boxes</t>
  </si>
  <si>
    <t>Yogurt, cottage cheese, etc. containers</t>
  </si>
  <si>
    <t>Collect used containers for scribbling machines, junk bots, etc.  Can always sub cups for containers.</t>
  </si>
  <si>
    <t>For making playing pieces</t>
  </si>
  <si>
    <t>Play-Dough modeling compound</t>
  </si>
  <si>
    <t>Pom Poms (or cotton balls)</t>
  </si>
  <si>
    <t>A  (or M)</t>
  </si>
  <si>
    <t>A  (or I)</t>
  </si>
  <si>
    <t>Cups, paper, 8 oz. (or reused containers (yogurt, etc.))</t>
  </si>
  <si>
    <t>N (or leaders provide)</t>
  </si>
  <si>
    <t>J  (or leaders provide)</t>
  </si>
  <si>
    <t>Twist ties (optional)</t>
  </si>
  <si>
    <t>Battery, AA  (use instead of AAA batteries)</t>
  </si>
  <si>
    <t>AA Battery Connector (use instead of soldering)</t>
  </si>
  <si>
    <t>Pennies (shinny pennies work best)</t>
  </si>
  <si>
    <t>Marbles (or washers) (use as weights)</t>
  </si>
  <si>
    <t>B  (or R)</t>
  </si>
  <si>
    <t>B  (or M)</t>
  </si>
  <si>
    <t>Buckets  (or I)</t>
  </si>
  <si>
    <t>T (Bucket)  (or P)</t>
  </si>
  <si>
    <t>Washers (sub for pennies)</t>
  </si>
  <si>
    <t>Batteries, AA (use as weights)</t>
  </si>
  <si>
    <t>Cup, paper, 8 or 16 oz. (or reused container (yogurt, etc.))</t>
  </si>
  <si>
    <t>Tape, painter's masking (or masking, various colors)</t>
  </si>
  <si>
    <t>These items are stocked in some labs, but not all.  These items and manipulatives in general vary amongst the TMC Labs, depending on what was available at the time of build.  Lab hosts and leaders can apply for minigrants to purchase these items.</t>
  </si>
  <si>
    <t>a few</t>
  </si>
  <si>
    <t xml:space="preserve">Q (Manipulative shelf) </t>
  </si>
  <si>
    <t>Manipulative shelf (Q)</t>
  </si>
  <si>
    <t>Squishy Circuits</t>
  </si>
  <si>
    <t>Bring these items inside during the winter to avoid freezing.  These items might be ruined if they freeze.</t>
  </si>
  <si>
    <t>Bring inside during cold weather to lengthen shelf life</t>
  </si>
  <si>
    <t>Bring inside in extremely cold temperatures.</t>
  </si>
  <si>
    <t>Will be ruined if freezes.  Bring inside for winter.</t>
  </si>
  <si>
    <t>Bring Inside in Winter</t>
  </si>
  <si>
    <t>Tab #9</t>
  </si>
  <si>
    <t>These items can be ruined or damaged if they freeze.  We recommend you bring them inside during the winter.</t>
  </si>
  <si>
    <t>Shoeboxes</t>
  </si>
  <si>
    <t>Collect for cardboard automata.  Shoeboxes work better than normal cardboard boxes.</t>
  </si>
  <si>
    <t>Shoeboxes work best, need to be collected by leader</t>
  </si>
  <si>
    <t>TMC Stocking List, Alphabetical</t>
  </si>
  <si>
    <t>New TMC Labs supplies for 2023 (Labs 1-25, add in order to be fully stocked for ALL activities)</t>
  </si>
  <si>
    <r>
      <t xml:space="preserve">This </t>
    </r>
    <r>
      <rPr>
        <b/>
        <sz val="11"/>
        <rFont val="Arial"/>
        <family val="2"/>
      </rPr>
      <t>printable</t>
    </r>
    <r>
      <rPr>
        <sz val="11"/>
        <rFont val="Arial"/>
        <family val="1"/>
      </rPr>
      <t xml:space="preserve"> stocking list is organized according to the labels on the boxes in TMC Labs #1 through #16. These TMC Labs were under-stocked for some items, so we have increased the quantity of these items on this list, highlighted in yellow. A fully-stocked lab contains all the materials for a group of 30 youth to complete all the activities in the Activity Guide, plus a few activities stocked for 100 youth. A few items have been moved to different boxes for a better fit.  This list DOES NOT include new items that have been added in 2023.  </t>
    </r>
  </si>
  <si>
    <r>
      <t xml:space="preserve">This </t>
    </r>
    <r>
      <rPr>
        <b/>
        <sz val="11"/>
        <rFont val="Arial"/>
        <family val="2"/>
      </rPr>
      <t>printable</t>
    </r>
    <r>
      <rPr>
        <sz val="11"/>
        <rFont val="Arial"/>
        <family val="1"/>
      </rPr>
      <t xml:space="preserve"> stocking list is organized according to the labels on the boxes in TMC Labs #17 through #25. These TMC Labs were under-stocked for some items, so we have increased the quantity of these items on this list, highlighted in yellow. A fully-stocked lab contains all the materials for a group of 30 youth to complete all the activities in the Activity Guide, plus a few activities stocked for 100 youth. A few items have been moved to different boxes for a better fit.  This list includes new items that have been added in 2023.  </t>
    </r>
  </si>
  <si>
    <t>TMC On-the-Go</t>
  </si>
  <si>
    <t>Supplies needed for TMC On-the-Go curriculum.  TMC On-the-Go kits are no longer available to order, but can be re-created by you using the supplies on this list and the curriculum in the activity guide (aka LiveBinder).</t>
  </si>
  <si>
    <t>Tab #10</t>
  </si>
  <si>
    <t>Tab #11</t>
  </si>
  <si>
    <t>optional</t>
  </si>
  <si>
    <t>pack</t>
  </si>
  <si>
    <t>packs</t>
  </si>
  <si>
    <t>Plastic Bottles, 33 pack, 16 oz</t>
  </si>
  <si>
    <t>varies</t>
  </si>
  <si>
    <t>Staplers, small</t>
  </si>
  <si>
    <t>Xacto Knifes</t>
  </si>
  <si>
    <t>Glue, Gorilla glue, 4 oz</t>
  </si>
  <si>
    <t>Motherboards - Jumper kits</t>
  </si>
  <si>
    <t>Hitch Lock</t>
  </si>
  <si>
    <t>bags</t>
  </si>
  <si>
    <t>Art Box 1</t>
  </si>
  <si>
    <t>Art Box 2</t>
  </si>
  <si>
    <t>Art Box 3</t>
  </si>
  <si>
    <t>Art Box 4</t>
  </si>
  <si>
    <t>Art Box 5</t>
  </si>
  <si>
    <t>Bungee Wall</t>
  </si>
  <si>
    <t>Gear Box</t>
  </si>
  <si>
    <t>Milk Crate 1</t>
  </si>
  <si>
    <t>Milk Crate 2</t>
  </si>
  <si>
    <t>Operations Bag</t>
  </si>
  <si>
    <t>Project Box 1</t>
  </si>
  <si>
    <t>Project Box 2</t>
  </si>
  <si>
    <t>Project Box 3</t>
  </si>
  <si>
    <t>Project Box 4</t>
  </si>
  <si>
    <t>Project Box 5</t>
  </si>
  <si>
    <t>Project Box 6</t>
  </si>
  <si>
    <t>Project Box 7</t>
  </si>
  <si>
    <t>Storage Tote 1</t>
  </si>
  <si>
    <t>Storage Tote 2</t>
  </si>
  <si>
    <t>Trailer Crate</t>
  </si>
  <si>
    <t>TMC On-the-Go curriculum supplies</t>
  </si>
  <si>
    <t>Ag-ventures Kit</t>
  </si>
  <si>
    <t>Agriculture</t>
  </si>
  <si>
    <t>Vendor</t>
  </si>
  <si>
    <t>Item Cost</t>
  </si>
  <si>
    <t>Cost/Kit</t>
  </si>
  <si>
    <t># Needed</t>
  </si>
  <si>
    <t>Lesson 1</t>
  </si>
  <si>
    <t>Agriculture &amp; Me</t>
  </si>
  <si>
    <t>LP</t>
  </si>
  <si>
    <t>Ag &amp; Me</t>
  </si>
  <si>
    <t>Handout</t>
  </si>
  <si>
    <t>Ag Commodity Cards</t>
  </si>
  <si>
    <t>Amazon</t>
  </si>
  <si>
    <t>Matching Product to Source</t>
  </si>
  <si>
    <t>Print/sheet</t>
  </si>
  <si>
    <t>Alphabetizing Agriculture</t>
  </si>
  <si>
    <t>Farm to Cart Game</t>
  </si>
  <si>
    <t>Printing</t>
  </si>
  <si>
    <t>Book</t>
  </si>
  <si>
    <t>Farming by Gail Gibbons</t>
  </si>
  <si>
    <t>How did that get in my lunchbox by Chris Butterworth</t>
  </si>
  <si>
    <t>Lesson 2</t>
  </si>
  <si>
    <t>Enjoying the Harvest</t>
  </si>
  <si>
    <t>Bread Photos</t>
  </si>
  <si>
    <t>Tortilla Recipe</t>
  </si>
  <si>
    <t>book</t>
  </si>
  <si>
    <t>Little Red Hen by Paul Gadone</t>
  </si>
  <si>
    <t xml:space="preserve">Amazon </t>
  </si>
  <si>
    <t>From Wheat to Bread by Stacy Taus-Bolstad</t>
  </si>
  <si>
    <t>Hard red winter wheat, 5lbs</t>
  </si>
  <si>
    <t>Flour, 2 lb</t>
  </si>
  <si>
    <t>bowls</t>
  </si>
  <si>
    <t>Baking Powder, 8.1oz</t>
  </si>
  <si>
    <t>Shortening, 16 oz</t>
  </si>
  <si>
    <t>Cooking spray, 2 pk, 12 oz</t>
  </si>
  <si>
    <t>can</t>
  </si>
  <si>
    <t>plates</t>
  </si>
  <si>
    <t>Paper Towels, 2 pk</t>
  </si>
  <si>
    <t>roll</t>
  </si>
  <si>
    <t>Lesson 3</t>
  </si>
  <si>
    <t>The Magic Ball of Wool</t>
  </si>
  <si>
    <t>Weaving the Rainbow</t>
  </si>
  <si>
    <t>From Sheep to Sweater by Robin Nelson</t>
  </si>
  <si>
    <t>The Magic Ball of Wool by Susanna Isern</t>
  </si>
  <si>
    <t>Crochet hooks</t>
  </si>
  <si>
    <t>tapes</t>
  </si>
  <si>
    <t>Clear Dish Soap</t>
  </si>
  <si>
    <t>Lesson 4</t>
  </si>
  <si>
    <t>Ag Inventors</t>
  </si>
  <si>
    <t>Invention Cards</t>
  </si>
  <si>
    <t>John Deere That's Who by Tracy Nelson Maurer</t>
  </si>
  <si>
    <t>The Girl who thought in pictures by Julia Finley Mosca</t>
  </si>
  <si>
    <t>Craft sticks, 10ct</t>
  </si>
  <si>
    <t>sticks</t>
  </si>
  <si>
    <t>Binder clips, 8ct</t>
  </si>
  <si>
    <t>Clothespins, 6ct</t>
  </si>
  <si>
    <t>clothespins</t>
  </si>
  <si>
    <t>5 objects (tape dispenser, water bottle, stapler)</t>
  </si>
  <si>
    <t>can use recycled</t>
  </si>
  <si>
    <t>bottle needed</t>
  </si>
  <si>
    <t>use 1 rolling pin from above lesson</t>
  </si>
  <si>
    <t>Small Desk Bin, 1 ct</t>
  </si>
  <si>
    <t>Mystery Science Kit</t>
  </si>
  <si>
    <t>Topic: Forensics</t>
  </si>
  <si>
    <t>Item</t>
  </si>
  <si>
    <t>Fingerprinting</t>
  </si>
  <si>
    <t>Fingerprinting Methods</t>
  </si>
  <si>
    <t>print</t>
  </si>
  <si>
    <t>The Ferret's a Foot</t>
  </si>
  <si>
    <t>Fingerprints</t>
  </si>
  <si>
    <t>Hardback</t>
  </si>
  <si>
    <t>Chromatography</t>
  </si>
  <si>
    <t>Paper Chromatography</t>
  </si>
  <si>
    <t xml:space="preserve">print </t>
  </si>
  <si>
    <t>Order 19 more</t>
  </si>
  <si>
    <t>Small plastic cups/container for water</t>
  </si>
  <si>
    <t>Costco</t>
  </si>
  <si>
    <t>Mix it Up! Solution or Mixture</t>
  </si>
  <si>
    <t>preferred over What are Mixtures</t>
  </si>
  <si>
    <t>What are Mixtures</t>
  </si>
  <si>
    <t>Javier's Hummingbirds</t>
  </si>
  <si>
    <t>DNA Extraction</t>
  </si>
  <si>
    <t>Extracting DNA at Home</t>
  </si>
  <si>
    <t>Isopropyl Alcohol (2 pack, 16 oz each)</t>
  </si>
  <si>
    <t>60 per kit</t>
  </si>
  <si>
    <t>Wooden Coffee Stir Sticks (500 pack)</t>
  </si>
  <si>
    <t>Food coloring</t>
  </si>
  <si>
    <t xml:space="preserve">Fruit (Banana, Strawberries, </t>
  </si>
  <si>
    <t>The DNA Book</t>
  </si>
  <si>
    <t>What do you do with a problem</t>
  </si>
  <si>
    <t>Seeds to Bees Kit</t>
  </si>
  <si>
    <t>What do plants need to grow?</t>
  </si>
  <si>
    <t xml:space="preserve">Handout </t>
  </si>
  <si>
    <t>Grid</t>
  </si>
  <si>
    <t>Seed Balls</t>
  </si>
  <si>
    <t>A Seed is the Start by Melissa Stewart</t>
  </si>
  <si>
    <t>It starts with a seed by Laura Knowles and Jennie Webber</t>
  </si>
  <si>
    <t xml:space="preserve">Seeds </t>
  </si>
  <si>
    <t>Cosmo seeds, 1 oz packet, 5,000 seeds</t>
  </si>
  <si>
    <t>Milkweed, common, seeds, 1 pk, 100 seeds</t>
  </si>
  <si>
    <t>Red poppies seeds, 1 pk, 5,000 seeds</t>
  </si>
  <si>
    <t>Coreopsis seeds, 1 pk, 1,000 seeds</t>
  </si>
  <si>
    <t>Coneflower, 1 pk, 500 seeds</t>
  </si>
  <si>
    <t>Desktop Greenhouse</t>
  </si>
  <si>
    <t>Seeds, Miraculous Seeds</t>
  </si>
  <si>
    <t>Oberservation Sheets</t>
  </si>
  <si>
    <t>What grew in Larry's garden</t>
  </si>
  <si>
    <t>Planting the wild garden</t>
  </si>
  <si>
    <t>Black Sharpie, 2 ct</t>
  </si>
  <si>
    <t>16 oz clear plastic cup with lid, 100 ct</t>
  </si>
  <si>
    <t>cups</t>
  </si>
  <si>
    <t>18 oz black plastic cup, 50 ct</t>
  </si>
  <si>
    <t>peat pellets</t>
  </si>
  <si>
    <t>lettuce seeds, 1 pk, 2,000 seeds</t>
  </si>
  <si>
    <t>3 volt coin cell battery, 40 ct</t>
  </si>
  <si>
    <t>Flower Power</t>
  </si>
  <si>
    <t>Parts of Flower</t>
  </si>
  <si>
    <t>Origami flower ppt</t>
  </si>
  <si>
    <t>Bee dance</t>
  </si>
  <si>
    <t>Flowers by Gail Gibbons</t>
  </si>
  <si>
    <t>green chenille bump stems, 13mmx12, 100ct</t>
  </si>
  <si>
    <t>stems</t>
  </si>
  <si>
    <t>LindeHobby</t>
  </si>
  <si>
    <t>will need to cut in half</t>
  </si>
  <si>
    <t>1/2 stems</t>
  </si>
  <si>
    <t>yellow chenille stem, 6mmx12, 100ct</t>
  </si>
  <si>
    <t>will need to cut into 3x3 squares</t>
  </si>
  <si>
    <t>3x3 squares</t>
  </si>
  <si>
    <t>beads</t>
  </si>
  <si>
    <t>for half</t>
  </si>
  <si>
    <t>only half needed</t>
  </si>
  <si>
    <t>for everyone</t>
  </si>
  <si>
    <t>finger puppets, 12 ct</t>
  </si>
  <si>
    <t>Pollination Simulation</t>
  </si>
  <si>
    <t>Bee Pictures</t>
  </si>
  <si>
    <t>Busy Bee Materials</t>
  </si>
  <si>
    <t>Bee Comparison Chart</t>
  </si>
  <si>
    <t>The King of Bees by Lester L Laminack and Jim LaMarche</t>
  </si>
  <si>
    <t>Insect Pollinators by Jennifer Boothroyd</t>
  </si>
  <si>
    <r>
      <rPr>
        <b/>
        <sz val="14"/>
        <rFont val="Arial"/>
        <family val="2"/>
      </rPr>
      <t>TMC-user recommended supplies:</t>
    </r>
    <r>
      <rPr>
        <sz val="14"/>
        <rFont val="Arial"/>
        <family val="1"/>
      </rPr>
      <t xml:space="preserve"> Items recommended by your fellow TMC users</t>
    </r>
    <r>
      <rPr>
        <sz val="14"/>
        <rFont val="Arial"/>
        <family val="2"/>
      </rPr>
      <t xml:space="preserve"> or staff</t>
    </r>
  </si>
  <si>
    <t>Maker Supplies</t>
  </si>
  <si>
    <t>E-600 glue</t>
  </si>
  <si>
    <t>Hot Knife</t>
  </si>
  <si>
    <t>The Ultimate Guide to Paper Airplanes</t>
  </si>
  <si>
    <t>Kleever Kutters, set of 30</t>
  </si>
  <si>
    <t>Digital multimeter</t>
  </si>
  <si>
    <t>Tweezers, set of 30</t>
  </si>
  <si>
    <t>Fiscar's Self Healing Cutting Mat</t>
  </si>
  <si>
    <t>Paper cutter</t>
  </si>
  <si>
    <t>Large mixing bowl</t>
  </si>
  <si>
    <t>Magnets (neodymium)</t>
  </si>
  <si>
    <t>Large LEDs, pack of 100</t>
  </si>
  <si>
    <t>Borax</t>
  </si>
  <si>
    <t>Clear nail polish</t>
  </si>
  <si>
    <t>Clipboards</t>
  </si>
  <si>
    <t>AA battery holders with built in on/off switches, 5 pack</t>
  </si>
  <si>
    <t>Pool noodles</t>
  </si>
  <si>
    <t>Soldering iron</t>
  </si>
  <si>
    <t>Extra tables</t>
  </si>
  <si>
    <t>3D pens</t>
  </si>
  <si>
    <t>3D pens, set of 12</t>
  </si>
  <si>
    <t>Embossing floss and darning needles</t>
  </si>
  <si>
    <t>Box cutters</t>
  </si>
  <si>
    <t>Insulated wire, 24 gauge</t>
  </si>
  <si>
    <t>Box fan</t>
  </si>
  <si>
    <t>Helium tank, fills 50 balloons</t>
  </si>
  <si>
    <t>Coffee cup lids, 100 pack</t>
  </si>
  <si>
    <t>Calculators, 10 pack</t>
  </si>
  <si>
    <t>Recommended curriculum, activity guides and kits.  See also "TMC Extras" tab below.</t>
  </si>
  <si>
    <t>Fun Day and Fun Night from Science Olympiad</t>
  </si>
  <si>
    <t>Competative Tournament Manual from Science Olympiad</t>
  </si>
  <si>
    <t>Elementary Science Olympiad for All</t>
  </si>
  <si>
    <t>Science Olympiad Elementary kit</t>
  </si>
  <si>
    <t>Nature Circles® Schoolyard Adventure Card Set</t>
  </si>
  <si>
    <t>OST camp and program kits from PCS Edventures</t>
  </si>
  <si>
    <t>STEM Enrichment programs from PCS Edventures</t>
  </si>
  <si>
    <t>Project Learning Tree: Explore Your Environment Activity Guide</t>
  </si>
  <si>
    <t>Project Learning Tree: Trees and Me</t>
  </si>
  <si>
    <t>Project Learning Tree catologue</t>
  </si>
  <si>
    <t>Idaho Project Learning Tree resources</t>
  </si>
  <si>
    <t>Project WET</t>
  </si>
  <si>
    <t>Project WILD (in-person training, comes with activity guide)</t>
  </si>
  <si>
    <t>Project WILD (online course, can purchase activty guide upon completion)</t>
  </si>
  <si>
    <t>Makey Makeys</t>
  </si>
  <si>
    <t>Strawbees</t>
  </si>
  <si>
    <t>See also "TMC Extras" tab below!</t>
  </si>
  <si>
    <t>BrickLab Products and curriculum from PCSEdventures: Contact Suzy Haislip: suzy@edventures.com</t>
  </si>
  <si>
    <t>BrickLab Bricks from PCS Edventures (compatable with Legos)</t>
  </si>
  <si>
    <t>BrickLab STEAMventures collections (curriculum and bricks OR curriculum only)</t>
  </si>
  <si>
    <t>BrickLab Edventures (curriculum and bricks OR curriculum only)</t>
  </si>
  <si>
    <t>BrickLab Activity Cards (bricks not included)</t>
  </si>
  <si>
    <t>BrickLab Charade Card Set (bricks not included)</t>
  </si>
  <si>
    <t>Environmental/outdoor education supplies</t>
  </si>
  <si>
    <t>Pocket Naturalist® Laminated Field Guides: Western Collection</t>
  </si>
  <si>
    <t>Nature Learning Packs and Get Outdoors! Backpacks</t>
  </si>
  <si>
    <t>Budding Naturalist kits</t>
  </si>
  <si>
    <t>Acorn Naturalist Discovery Kits</t>
  </si>
  <si>
    <t>Hand lenses (magnifying glasses), 10x, on lanyards, 24 pack</t>
  </si>
  <si>
    <t>Binoculars</t>
  </si>
  <si>
    <t>White dispans, set of 8</t>
  </si>
  <si>
    <t>Bug boxes for viewing insects, set of 20</t>
  </si>
  <si>
    <t>Magnifying insect viewer</t>
  </si>
  <si>
    <t>Pipette droppers, set of 50</t>
  </si>
  <si>
    <t>Aquarium nets, 6 inch, 3 pack</t>
  </si>
  <si>
    <t>Insect nets</t>
  </si>
  <si>
    <t>Dissection pans</t>
  </si>
  <si>
    <t>Dissection kits</t>
  </si>
  <si>
    <t>GPS</t>
  </si>
  <si>
    <t>LCD Digital Microscope</t>
  </si>
  <si>
    <t>Microscopes</t>
  </si>
  <si>
    <t>Dissection microscopes</t>
  </si>
  <si>
    <t>Open Reel Measure Tape</t>
  </si>
  <si>
    <t>Butterfly Habitat</t>
  </si>
  <si>
    <t>Parachute Cord</t>
  </si>
  <si>
    <t>Tarps</t>
  </si>
  <si>
    <t>Rock hammer</t>
  </si>
  <si>
    <t>Rock hammer sheath</t>
  </si>
  <si>
    <t>Mineral ID Kit</t>
  </si>
  <si>
    <t>Weather Station</t>
  </si>
  <si>
    <t>Mobile Bird Blind</t>
  </si>
  <si>
    <t>Humming Bird Feeders</t>
  </si>
  <si>
    <t>Bird Feeders</t>
  </si>
  <si>
    <t>Double Shepherds Hooks</t>
  </si>
  <si>
    <t>Bird Seed</t>
  </si>
  <si>
    <t>Professional plant press</t>
  </si>
  <si>
    <t>Books added to replace discontinued Picture Perfect curriculum</t>
  </si>
  <si>
    <t>Science Books</t>
  </si>
  <si>
    <t>Physics books</t>
  </si>
  <si>
    <t>Forces: Physical Science for kids</t>
  </si>
  <si>
    <t>Forces Make things Move</t>
  </si>
  <si>
    <t>Motion: Push and Pull, Fast and slow</t>
  </si>
  <si>
    <t>Roll, Slope, and Slide</t>
  </si>
  <si>
    <t>Pull, Lift, and Lower</t>
  </si>
  <si>
    <t>Pulleys (simple machines)</t>
  </si>
  <si>
    <t>What's the Matter with the Three Little Pigs?</t>
  </si>
  <si>
    <t>Gardening books</t>
  </si>
  <si>
    <t>Composting: Nature's Recyclers</t>
  </si>
  <si>
    <t>Dirt: The scoop on Soil</t>
  </si>
  <si>
    <t>Geology books</t>
  </si>
  <si>
    <t>National Geographic pocket guide to rocks and minerals</t>
  </si>
  <si>
    <t>Water/weather books</t>
  </si>
  <si>
    <t>Agent HTO Rides the Water Cycle</t>
  </si>
  <si>
    <t>An Adventure through the Water Cycle With Drip the Raindrop</t>
  </si>
  <si>
    <t>Drop: An adventure through the Water Cycle</t>
  </si>
  <si>
    <t>Lakes and Ponds!</t>
  </si>
  <si>
    <t>Why do I Dry off?</t>
  </si>
  <si>
    <t>The Great Big Water Cycle Adventure</t>
  </si>
  <si>
    <t>Chloe Cloud, Bring me some Rain!</t>
  </si>
  <si>
    <t>The Weather Book</t>
  </si>
  <si>
    <t>WOW! Weather</t>
  </si>
  <si>
    <t>All about Weather</t>
  </si>
  <si>
    <t>Wetland habitat books</t>
  </si>
  <si>
    <t>"Here is a Wetland"</t>
  </si>
  <si>
    <t>Wetlands: Biomes and Ecosystems</t>
  </si>
  <si>
    <t>America's Wetlands: guide to Plants and Animals</t>
  </si>
  <si>
    <t>About Habitats</t>
  </si>
  <si>
    <t>All about the Wetlands</t>
  </si>
  <si>
    <t>Bird Books</t>
  </si>
  <si>
    <t>National Geographic Kids Look and Learn</t>
  </si>
  <si>
    <t>Birds for Kids</t>
  </si>
  <si>
    <t>National Audobon Society Pocket Guide</t>
  </si>
  <si>
    <t>15 to 30</t>
  </si>
  <si>
    <t>1 to 5</t>
  </si>
  <si>
    <t>1 to 15</t>
  </si>
  <si>
    <t>1 or 2</t>
  </si>
  <si>
    <t>2 to 15</t>
  </si>
  <si>
    <t>1 to 3</t>
  </si>
  <si>
    <t>1+</t>
  </si>
  <si>
    <t>1 to 2</t>
  </si>
  <si>
    <t>5 to 30</t>
  </si>
  <si>
    <t xml:space="preserve">1 or 2 </t>
  </si>
  <si>
    <t>4 to 10</t>
  </si>
  <si>
    <t>5 to 40</t>
  </si>
  <si>
    <t>10 to 30</t>
  </si>
  <si>
    <t>5 to 15</t>
  </si>
  <si>
    <t>1 to 10</t>
  </si>
  <si>
    <t>tubes</t>
  </si>
  <si>
    <t>packages</t>
  </si>
  <si>
    <t>kits</t>
  </si>
  <si>
    <t>Pen</t>
  </si>
  <si>
    <t>pens</t>
  </si>
  <si>
    <t>fan</t>
  </si>
  <si>
    <t>book or download</t>
  </si>
  <si>
    <t>download</t>
  </si>
  <si>
    <t>book, e-book &amp;/or training</t>
  </si>
  <si>
    <t>Books and trainings</t>
  </si>
  <si>
    <t>Resources</t>
  </si>
  <si>
    <t>Lessons, memberships</t>
  </si>
  <si>
    <t>set</t>
  </si>
  <si>
    <t>4.28</t>
  </si>
  <si>
    <t>10</t>
  </si>
  <si>
    <t>18.50</t>
  </si>
  <si>
    <t>11</t>
  </si>
  <si>
    <t>18</t>
  </si>
  <si>
    <t>7.89</t>
  </si>
  <si>
    <t>8.33</t>
  </si>
  <si>
    <t>6.35</t>
  </si>
  <si>
    <t>7</t>
  </si>
  <si>
    <t>10+</t>
  </si>
  <si>
    <t>50</t>
  </si>
  <si>
    <t>600</t>
  </si>
  <si>
    <t>15</t>
  </si>
  <si>
    <t>31</t>
  </si>
  <si>
    <t>63</t>
  </si>
  <si>
    <t>12</t>
  </si>
  <si>
    <t>13</t>
  </si>
  <si>
    <t>16-20</t>
  </si>
  <si>
    <t>125+</t>
  </si>
  <si>
    <t>95+</t>
  </si>
  <si>
    <t>19-50</t>
  </si>
  <si>
    <t>15-30</t>
  </si>
  <si>
    <t>6+</t>
  </si>
  <si>
    <t>Free</t>
  </si>
  <si>
    <t>Free-65</t>
  </si>
  <si>
    <t>22+</t>
  </si>
  <si>
    <t>50+</t>
  </si>
  <si>
    <t>30+</t>
  </si>
  <si>
    <t>280-1295</t>
  </si>
  <si>
    <t>395-925</t>
  </si>
  <si>
    <t>80</t>
  </si>
  <si>
    <t>65+</t>
  </si>
  <si>
    <t>35+</t>
  </si>
  <si>
    <t>13.5</t>
  </si>
  <si>
    <t>170</t>
  </si>
  <si>
    <t>28</t>
  </si>
  <si>
    <t>14</t>
  </si>
  <si>
    <t>17</t>
  </si>
  <si>
    <t>4</t>
  </si>
  <si>
    <t>100</t>
  </si>
  <si>
    <t>Link</t>
  </si>
  <si>
    <t>https://a.co/d/eIxlEh9</t>
  </si>
  <si>
    <t>https://a.co/d/02woFxOl</t>
  </si>
  <si>
    <t>https://a.co/d/bIgstCQ</t>
  </si>
  <si>
    <t>https://a.co/d/9v1AM02</t>
  </si>
  <si>
    <t>https://www.kjmagnetics.com/proddetail.asp?prod=DC8-N52</t>
  </si>
  <si>
    <t>https://a.co/d/awoQ5iR</t>
  </si>
  <si>
    <t>https://a.co/d/0hW8QYmD</t>
  </si>
  <si>
    <t>https://a.co/d/0iOim6d0</t>
  </si>
  <si>
    <t>https://stemfinity.com/products/3doodler-start-essentials-3d-printing-pen-set?keyword=3d%20pens</t>
  </si>
  <si>
    <t>https://stemfinity.com/products/3doodler-edu-start-learning-pack-12-pen-set?keyword=3d%20pens</t>
  </si>
  <si>
    <t>https://a.co/d/0hAUovlx</t>
  </si>
  <si>
    <t>https://a.co/d/016xCr1G</t>
  </si>
  <si>
    <t>https://a.co/d/00Z7Qojj</t>
  </si>
  <si>
    <t>https://a.co/d/0ivLe1cw</t>
  </si>
  <si>
    <t>https://a.co/d/0e8lQTQ4</t>
  </si>
  <si>
    <t>https://store.soinc.org/us/elementary/c/2751/elementary-science-olympiad-fun-day-fun-night-rules/p/124426</t>
  </si>
  <si>
    <t>https://store.soinc.org/us/elementary/c/2751/competitive-tournament-rules/p/124425</t>
  </si>
  <si>
    <t>https://store.soinc.org/us/elementary/c/2751/elementary-science-olympiad-for-all-digital-book/p/171108</t>
  </si>
  <si>
    <t>https://www.wardsci.com/store/product/23298634/elementary-science-olympiad-in-a-box</t>
  </si>
  <si>
    <t>https://www.acornnaturalists.com/nature-circlesr-schoolyard-adventure-cards.html</t>
  </si>
  <si>
    <t>https://edventures.com/collections/after-school?page=2</t>
  </si>
  <si>
    <t>https://edventures.com/collections/enrichment-programs</t>
  </si>
  <si>
    <t>https://shop.plt.org/Shop/ProductDetails/k8guide</t>
  </si>
  <si>
    <t>https://shop.plt.org/Shop/ProductDetails/treesandme</t>
  </si>
  <si>
    <t>https://shop.plt.org/#</t>
  </si>
  <si>
    <t>https://www.idahoforests.org/education/</t>
  </si>
  <si>
    <t>https://store.projectwet.org/</t>
  </si>
  <si>
    <t>https://www.fishwildlife.org/projectwild/project-wild</t>
  </si>
  <si>
    <t>https://www.fishwildlife.org/products/project-wild-course</t>
  </si>
  <si>
    <t>https://stemfinity.com/collections/makey-makey</t>
  </si>
  <si>
    <t>https://stemfinity.com/collections/blocks-construction?filter.p.vendor=Strawbees</t>
  </si>
  <si>
    <t>https://edventures.com/products/bricklab-brick-set?variant=29778959879</t>
  </si>
  <si>
    <t>https://edventures.com/products/bricklab-activity-cards</t>
  </si>
  <si>
    <t>https://edventures.com/products/building-charades-cards</t>
  </si>
  <si>
    <t>https://www.acornnaturalists.com/pocket-naturalistr-laminated-field-guides-western-collection-11-guides.html</t>
  </si>
  <si>
    <t>https://www.acornnaturalists.com/products/kits-games/acorn-naturalists-kits-games/get-outdoors-packs.html</t>
  </si>
  <si>
    <t>https://www.acornnaturalists.com/products/kits-games/acorn-naturalists-kits-games/budding-naturalists-adventure-kits.html</t>
  </si>
  <si>
    <t>https://www.acornnaturalists.com/products/kits-games/acorn-naturalists-kits-games/discovery-kits.html</t>
  </si>
  <si>
    <t>https://a.co/d/0fUJsQ8r</t>
  </si>
  <si>
    <t>https://www.bhphotovideo.com/c/product/1489806-REG/vortex_cf_4313_10x50_crossfire_hd_binocular.html</t>
  </si>
  <si>
    <t>https://a.co/d/01Iy3OpH</t>
  </si>
  <si>
    <t>https://a.co/d/0bjrie8M</t>
  </si>
  <si>
    <t>https://a.co/d/0aPS8ala</t>
  </si>
  <si>
    <t>https://a.co/d/03DofYft</t>
  </si>
  <si>
    <t>https://a.co/d/08Q9hRZa</t>
  </si>
  <si>
    <t>https://a.co/d/0hfivp4L</t>
  </si>
  <si>
    <t xml:space="preserve">https://www.amazon.com/dp/B07T4JX1K4?psc=1&amp;ref=product_details </t>
  </si>
  <si>
    <t xml:space="preserve">https://www.amazon.com/gp/product/B074CY9F33/ref=asin_title?ie=UTF8&amp;psc=1 </t>
  </si>
  <si>
    <t xml:space="preserve">https://www.amazon.com/gp/product/B00542NV32/ref=asin_title?ie=UTF8&amp;psc=1 </t>
  </si>
  <si>
    <t xml:space="preserve">https://www.amazon.com/gp/product/B08LVM9361/ref=asin_title?ie=UTF8&amp;psc=1 </t>
  </si>
  <si>
    <t xml:space="preserve">https://www.amazon.com/gp/product/B0094JTZOU/ref=asin_title?ie=UTF8&amp;psc=1 </t>
  </si>
  <si>
    <t xml:space="preserve">https://www.amazon.com/gp/product/B0080IGXN2/ref=asin_title?ie=UTF8&amp;psc=1 </t>
  </si>
  <si>
    <t xml:space="preserve">https://www.amazon.com/gp/product/B000EG8DPY/ref=asin_title?ie=UTF8&amp;psc=1 </t>
  </si>
  <si>
    <t xml:space="preserve">https://www.amazon.com/gp/product/B08S38L98J/ref=asin_title?ie=UTF8&amp;psc=1 </t>
  </si>
  <si>
    <t xml:space="preserve">https://www.amazon.com/dp/B08QMMZPCY?psc=1&amp;ref=product_details </t>
  </si>
  <si>
    <t xml:space="preserve">https://www.amazon.com/dp/B0055UT0PG?ref=product_details&amp;th=1 </t>
  </si>
  <si>
    <t xml:space="preserve">https://www.amazon.com/gp/product/B074GYGQXY/ref=asin_title?ie=UTF8&amp;psc=1 </t>
  </si>
  <si>
    <t xml:space="preserve">https://www.amazon.com/dp/B01N4LF3ZL?psc=1&amp;ref=product_details </t>
  </si>
  <si>
    <t xml:space="preserve">https://www.amazon.com/gp/product/B081J78KFC/ref=asin_title?ie=UTF8&amp;psc=1 </t>
  </si>
  <si>
    <t xml:space="preserve">https://www.amazon.com/gp/product/B01N5TEHLI/ref=asin_title?ie=UTF8&amp;psc=1 </t>
  </si>
  <si>
    <t xml:space="preserve">https://www.amazon.com/dp/B0BW3TCKXJ?psc=1&amp;ref=product_details </t>
  </si>
  <si>
    <t xml:space="preserve">https://www.amazon.com/gp/product/B095J59XRM/ref=ppx_od_dt_b_asin_title_s04?ie=UTF8&amp;psc=1 </t>
  </si>
  <si>
    <t xml:space="preserve">https://www.amazon.com/gp/product/B07T7N3K6R/ref=ppx_od_dt_b_asin_title_s04?ie=UTF8&amp;psc=1 </t>
  </si>
  <si>
    <t xml:space="preserve">https://www.amazon.com/gp/product/B099K7ZTMM/ref=ppx_od_dt_b_asin_title_s08?ie=UTF8&amp;psc=1 </t>
  </si>
  <si>
    <t xml:space="preserve">https://www.amazon.com/dp/B00LHE5OSQ?psc=1&amp;ref=product_details </t>
  </si>
  <si>
    <t>https://www.acornnaturalists.com/professional-plant-press-12-x-18.html</t>
  </si>
  <si>
    <t>https://www.amazon.com/dp/1619306387?psc=1&amp;ref=product_details</t>
  </si>
  <si>
    <t xml:space="preserve">https://www.amazon.com/gp/product/006445214X/ref=ppx_od_dt_b_asin_title_s00?ie=UTF8&amp;psc=1 </t>
  </si>
  <si>
    <t xml:space="preserve">https://www.amazon.com/gp/product/1404803483/ref=ppx_od_dt_b_asin_title_s04?ie=UTF8&amp;psc=1 </t>
  </si>
  <si>
    <t xml:space="preserve">https://www.amazon.com/gp/product/1404819096/ref=ppx_od_dt_b_asin_title_s06?ie=UTF8&amp;psc=1 </t>
  </si>
  <si>
    <t xml:space="preserve">https://www.amazon.com/gp/product/1404819088/ref=ppx_od_dt_b_asin_title_s06?ie=UTF8&amp;psc=1 </t>
  </si>
  <si>
    <t xml:space="preserve">https://www.amazon.com/gp/product/1543500803/ref=ppx_od_dt_b_asin_title_s06?ie=UTF8&amp;psc=1 </t>
  </si>
  <si>
    <t xml:space="preserve">https://www.amazon.com/gp/product/1515829006/ref=ppx_od_dt_b_asin_title_s06?ie=UTF8&amp;psc=1 </t>
  </si>
  <si>
    <t xml:space="preserve">https://www.amazon.com/dp/1404822003?psc=1&amp;ref=product_details </t>
  </si>
  <si>
    <t xml:space="preserve">https://www.amazon.com/gp/product/1404803319/ref=ppx_od_dt_b_asin_title_s06?ie=UTF8&amp;psc=1 </t>
  </si>
  <si>
    <t xml:space="preserve">https://www.amazon.com/gp/product/1426212828/ref=asin_title?ie=UTF8&amp;psc=1 </t>
  </si>
  <si>
    <t xml:space="preserve">https://www.amazon.com/gp/product/099782980X/ref=asin_title?ie=UTF8&amp;psc=1 </t>
  </si>
  <si>
    <t xml:space="preserve">https://www.amazon.com/gp/product/1486721087/ref=ppx_od_dt_b_asin_title_s00?ie=UTF8&amp;psc=1 </t>
  </si>
  <si>
    <t xml:space="preserve">https://www.amazon.com/gp/product/0803741448/ref=ppx_od_dt_b_asin_title_s00?ie=UTF8&amp;psc=1 </t>
  </si>
  <si>
    <t xml:space="preserve">https://www.amazon.com/gp/product/1619306999/ref=ppx_od_dt_b_asin_title_s00?ie=UTF8&amp;psc=1 </t>
  </si>
  <si>
    <t xml:space="preserve">https://www.amazon.com/gp/product/1631583476/ref=ppx_od_dt_b_asin_title_s01?ie=UTF8&amp;psc=1 </t>
  </si>
  <si>
    <t xml:space="preserve">https://www.amazon.com/gp/product/1438050445/ref=ppx_od_dt_b_asin_title_s01?ie=UTF8&amp;psc=1 </t>
  </si>
  <si>
    <t xml:space="preserve">https://www.amazon.com/dp/0648532151?psc=1&amp;ref=product_details </t>
  </si>
  <si>
    <t xml:space="preserve">https://www.amazon.com/gp/product/1838695303/ref=asin_title?ie=UTF8&amp;psc=1 </t>
  </si>
  <si>
    <t xml:space="preserve">https://www.amazon.com/gp/product/1732117322/ref=asin_title?ie=UTF8&amp;psc=1 </t>
  </si>
  <si>
    <t xml:space="preserve">https://www.amazon.com/gp/product/1438050445/ref=asin_title?ie=UTF8&amp;psc=1 </t>
  </si>
  <si>
    <t xml:space="preserve">https://www.amazon.com/gp/product/1638788308/ref=asin_title?ie=UTF8&amp;psc=1 </t>
  </si>
  <si>
    <t xml:space="preserve">https://www.amazon.com/dp/0977379590?psc=1&amp;ref=product_details </t>
  </si>
  <si>
    <t xml:space="preserve">https://www.amazon.com/dp/1433303167?psc=1&amp;ref=product_details </t>
  </si>
  <si>
    <t xml:space="preserve">https://www.amazon.com/gp/product/1555914845/ref=ppx_od_dt_b_asin_title_s03?ie=UTF8&amp;psc=1 </t>
  </si>
  <si>
    <t xml:space="preserve">https://www.amazon.com/gp/product/1561456896/ref=ppx_od_dt_b_asin_title_s06?ie=UTF8&amp;psc=1 </t>
  </si>
  <si>
    <t xml:space="preserve">https://www.amazon.com/gp/product/1515797678/ref=ppx_od_dt_b_asin_title_s06?ie=UTF8&amp;psc=1 </t>
  </si>
  <si>
    <t xml:space="preserve">https://www.amazon.com/gp/product/1426328435/ref=ppx_od_dt_b_asin_title_s06?ie=UTF8&amp;psc=1 </t>
  </si>
  <si>
    <t xml:space="preserve">https://www.amazon.com/gp/product/B0CHQMFD25/ref=ppx_od_dt_b_asin_title_s06?ie=UTF8&amp;psc=1 </t>
  </si>
  <si>
    <t xml:space="preserve">https://www.amazon.com/gp/product/0679749268/ref=ppx_od_dt_b_asin_title_s08?ie=UTF8&amp;psc=1 </t>
  </si>
  <si>
    <t>Own container</t>
  </si>
  <si>
    <t>INSIDE</t>
  </si>
  <si>
    <t>Computer or Book Bag</t>
  </si>
  <si>
    <t>Online</t>
  </si>
  <si>
    <t>Hang it on a hook</t>
  </si>
  <si>
    <t>Own box with nets</t>
  </si>
  <si>
    <t>Own box with pipettes</t>
  </si>
  <si>
    <t>T (Milk Create)</t>
  </si>
  <si>
    <t>Outdoors, not on lab</t>
  </si>
  <si>
    <t xml:space="preserve"> (W) Food Box</t>
  </si>
  <si>
    <t>R (Milk Crate)</t>
  </si>
  <si>
    <t>Use instead of hot glue</t>
  </si>
  <si>
    <t>For cutting plastic bottles.  Scissors cause cracks.</t>
  </si>
  <si>
    <t>Such fun</t>
  </si>
  <si>
    <t>Kid-friendly cutting blades</t>
  </si>
  <si>
    <t>Versitile tool for trouble-shooting circuitry activities and testing batteries</t>
  </si>
  <si>
    <t>Helps with fidly bits</t>
  </si>
  <si>
    <t>Use for measurements and to protect surfaces</t>
  </si>
  <si>
    <t>Neodymium magnets are extremely strong!  Wear gloves and use caution so not to pinch yourself or let them fly across the room!  Email Paul at nearsys@gmail.com for instructions on use.</t>
  </si>
  <si>
    <t>Borax crystals, slime, oh my!</t>
  </si>
  <si>
    <t>Used to coat Borax crystals to preserve them</t>
  </si>
  <si>
    <t>Boat making</t>
  </si>
  <si>
    <t>Use to connect batteries/battery packs to motors for longer-lasting makes</t>
  </si>
  <si>
    <t>For felting</t>
  </si>
  <si>
    <t>Adults only!  Use to poke holes in bottle caps (instead of scissors) for making cars</t>
  </si>
  <si>
    <t>For circuitry.  Battery packs or motors already have insulated wires attached.</t>
  </si>
  <si>
    <t>Used in Kinetic Sculpture activity, could be used in Sky Glider activity</t>
  </si>
  <si>
    <t>DO NOT STORE IN TRAILER; IT COULD EXPLODE!  Store inside, out of heat and sun.  Helium-filled balloons required for Sky Glider activity.  We suggest buying helium-filled balloons at Zurchers if you don't plan to repeat lesson.</t>
  </si>
  <si>
    <t>Make great wheels on cars, suggested material in Makedo Car and Dog activities.  Suggest buying at Chef'Store for best prices.</t>
  </si>
  <si>
    <t>Used in Penny Battery activity if you use the lesson.</t>
  </si>
  <si>
    <t>Quality, simple science activities for kids.  No competition required.  Many materials available in TMC Lab.</t>
  </si>
  <si>
    <t>Disability adaptations for the 10 most popular Science Olympiad STEM acivities</t>
  </si>
  <si>
    <t>Everything you need to do 10 science activities (including curriculum) with 20 kids!</t>
  </si>
  <si>
    <t>Nature activities to do anywhere, even in urban areas</t>
  </si>
  <si>
    <t>STEM programs in a box, various topics</t>
  </si>
  <si>
    <t>Comprehensive, quality environmental education curriculum, with OST adaptations</t>
  </si>
  <si>
    <t>Early childhood environmental education curriculum with a focus on exploring</t>
  </si>
  <si>
    <t>Environmental education with focus on sustainable forestry</t>
  </si>
  <si>
    <t>Hosted by Idaho Forest Products Commission</t>
  </si>
  <si>
    <t>Water conservation curriculum.  Individual lessons, activity guides and memberships available.</t>
  </si>
  <si>
    <t>Wildlife conservation curriculum. Contact Lori Wilson for information on training and curriculum.  lori.wilson@idfg.idaho.gov; 208-863-3236</t>
  </si>
  <si>
    <t>Wildlife conservation curriculum.  Online training with the option to buy the activity guide upon completion.</t>
  </si>
  <si>
    <t>Anything conductive can make a circuit!  Banana piano is a fan favorite.</t>
  </si>
  <si>
    <t>Straw and connector construction with curriculum</t>
  </si>
  <si>
    <t>Bricks (like Legos) for building!  Company suggests 10 boxes for a class of 30). 2-3 boxes fit on manipulative shelf. Boxes $75 each.</t>
  </si>
  <si>
    <t>Various topics, completed individually with workbook.  Curriculum with bricks are $595+, curriculum only are $280+</t>
  </si>
  <si>
    <t>Various topics, completed in groups with curriculum.  Curriculum with bricks cost $925+, curriculum only cost $395+</t>
  </si>
  <si>
    <t>Quick build challenges</t>
  </si>
  <si>
    <t>Quick build game and challenges</t>
  </si>
  <si>
    <t>Good beginners field guides</t>
  </si>
  <si>
    <t>Recommend supplementing supplies for up to 30 kids</t>
  </si>
  <si>
    <t>For looking at stuff!</t>
  </si>
  <si>
    <t>High quality binoculars, government entities can sign up to get for $100 each</t>
  </si>
  <si>
    <t>For collecing aquatic insects/macroinvertebrates</t>
  </si>
  <si>
    <t>For looking at aquatic insects/macroinvertebrates</t>
  </si>
  <si>
    <t>For looking at insects/macroinvertebrates</t>
  </si>
  <si>
    <t>For moving auqtic insects/macroinvertebrates</t>
  </si>
  <si>
    <t>For catching aquatic insects/macroinvertebrates</t>
  </si>
  <si>
    <t>For collecting flying insects</t>
  </si>
  <si>
    <t>For disection</t>
  </si>
  <si>
    <t>For navigation</t>
  </si>
  <si>
    <t>Digital Microscope with screen</t>
  </si>
  <si>
    <t>Microscope</t>
  </si>
  <si>
    <t>For observing opaque &amp; larger items</t>
  </si>
  <si>
    <t>Measuring tape for setting up transects</t>
  </si>
  <si>
    <t>For raising butterflies and observing life stages</t>
  </si>
  <si>
    <t>For making tarp shelters and bow drills</t>
  </si>
  <si>
    <t>For creating tarp shelters</t>
  </si>
  <si>
    <t>For chipping and breaking rocks for observation</t>
  </si>
  <si>
    <t>For safety when carrying rock hammer</t>
  </si>
  <si>
    <t>For observing characteristics of rocks/minerals</t>
  </si>
  <si>
    <t>For observing and measuring weather characteristic</t>
  </si>
  <si>
    <t>For setting up bird/wildlife-watching station</t>
  </si>
  <si>
    <t>Either use books to press plants, or get a real, legit plant press.</t>
  </si>
  <si>
    <t>Local Contact info</t>
  </si>
  <si>
    <t>Paul Verhage (Iformer ON AmeriCorps member): nearsys@gmail.com</t>
  </si>
  <si>
    <t>Contact Suzy Haislip: suzy@edventures.com</t>
  </si>
  <si>
    <t>Recommendations</t>
  </si>
  <si>
    <t>Tab #12</t>
  </si>
  <si>
    <t>A list of items recommended by TMC Labs users or staff to add to your TMC Lab.  Some are connected to specific activities, others are general supplies they have found useful.</t>
  </si>
  <si>
    <t>O (heavy duty)</t>
  </si>
  <si>
    <t>pound</t>
  </si>
  <si>
    <t>containers</t>
  </si>
  <si>
    <t>Modgepodge, matte</t>
  </si>
  <si>
    <t>LED w/resistors, 5 mm</t>
  </si>
  <si>
    <t>LED lights (light emitting diode), 5mm</t>
  </si>
  <si>
    <t>705</t>
  </si>
  <si>
    <t>120</t>
  </si>
  <si>
    <t>Magnets, mighty</t>
  </si>
  <si>
    <t>Magnets, round</t>
  </si>
  <si>
    <t>5</t>
  </si>
  <si>
    <t>6</t>
  </si>
  <si>
    <t>350</t>
  </si>
  <si>
    <t>16</t>
  </si>
  <si>
    <t>Pens, gel</t>
  </si>
  <si>
    <t>1</t>
  </si>
  <si>
    <t>36</t>
  </si>
  <si>
    <t>32</t>
  </si>
  <si>
    <t>60</t>
  </si>
  <si>
    <t>150</t>
  </si>
  <si>
    <t>400</t>
  </si>
  <si>
    <t>24</t>
  </si>
  <si>
    <t>240</t>
  </si>
  <si>
    <t>168</t>
  </si>
  <si>
    <t>750</t>
  </si>
  <si>
    <t>AA Battery</t>
  </si>
  <si>
    <t>Wire, PVC Coated Copper wire, 20 g</t>
  </si>
  <si>
    <t>3</t>
  </si>
  <si>
    <t>Tables, folding</t>
  </si>
  <si>
    <t>25</t>
  </si>
  <si>
    <t>624</t>
  </si>
  <si>
    <t>33</t>
  </si>
  <si>
    <t>333</t>
  </si>
  <si>
    <t>Zip ties</t>
  </si>
  <si>
    <t>Erasers, pencil top</t>
  </si>
  <si>
    <t>550</t>
  </si>
  <si>
    <t>667</t>
  </si>
  <si>
    <t>75</t>
  </si>
  <si>
    <r>
      <t xml:space="preserve">Stocking List V.1 2020 </t>
    </r>
    <r>
      <rPr>
        <sz val="16"/>
        <rFont val="Arial"/>
        <family val="2"/>
      </rPr>
      <t>(Labs #1-10, 12-13, 15-16)</t>
    </r>
  </si>
  <si>
    <r>
      <t xml:space="preserve">Stocking List V.2 2021-2022 </t>
    </r>
    <r>
      <rPr>
        <sz val="11"/>
        <rFont val="Arial"/>
        <family val="2"/>
      </rPr>
      <t>(Labs #14, 17-22, 24-25)</t>
    </r>
  </si>
  <si>
    <r>
      <t xml:space="preserve">Stocking List V.2 2021-2022 </t>
    </r>
    <r>
      <rPr>
        <sz val="16"/>
        <rFont val="Arial"/>
        <family val="2"/>
      </rPr>
      <t>(Labs #14, 17-22, 24-25)</t>
    </r>
  </si>
  <si>
    <r>
      <t>Stocking List V.1 2020</t>
    </r>
    <r>
      <rPr>
        <sz val="11"/>
        <rFont val="Arial"/>
        <family val="2"/>
      </rPr>
      <t xml:space="preserve">  (Labs #1-10, 12-13, 15-16)</t>
    </r>
  </si>
  <si>
    <r>
      <t xml:space="preserve">Stocking List V.3 2023 </t>
    </r>
    <r>
      <rPr>
        <sz val="11"/>
        <rFont val="Arial"/>
        <family val="2"/>
      </rPr>
      <t>(Labs #11, 23, 26-28)</t>
    </r>
  </si>
  <si>
    <r>
      <t xml:space="preserve">Stocking List V.3 2023 </t>
    </r>
    <r>
      <rPr>
        <sz val="16"/>
        <rFont val="Arial"/>
        <family val="2"/>
      </rPr>
      <t>(Labs #11, 23, 26-28)</t>
    </r>
  </si>
  <si>
    <t>Recommended Location Stocking List V.1</t>
  </si>
  <si>
    <t>Recommended Location Stocking List V.2</t>
  </si>
  <si>
    <t>Recommended Location Stocking List V.3</t>
  </si>
  <si>
    <t>Tab #5</t>
  </si>
  <si>
    <t>Location for Stocking List V.2</t>
  </si>
  <si>
    <t>Location for Stocking List V.1</t>
  </si>
  <si>
    <t>Location for Stocking List V.3</t>
  </si>
  <si>
    <t>Gear Box/Storage Tote 1</t>
  </si>
  <si>
    <t>Operations Bag/Manipulative Shelf</t>
  </si>
  <si>
    <t>Scissors, kid, 5 in and/or Klever Kutters</t>
  </si>
  <si>
    <t>String, cotton, white, 10 ply, cotton, white, 10 ply</t>
  </si>
  <si>
    <t>Toothbrushes</t>
  </si>
  <si>
    <t>Storage Tote 1 or Art Box 2</t>
  </si>
  <si>
    <t>Leaders to Provide</t>
  </si>
  <si>
    <t>Storage Tote 1 or Bungee Wall</t>
  </si>
  <si>
    <t>Project Box 5 or Leaders to Provide</t>
  </si>
  <si>
    <t>Art Box 2 or Storage Tote 1</t>
  </si>
  <si>
    <t>Art Box 3 or Milk Crate 1</t>
  </si>
  <si>
    <t>Art Box 3 or 4</t>
  </si>
  <si>
    <t>Cardstock, 67 lb, 300 sheets</t>
  </si>
  <si>
    <t xml:space="preserve">Laminating Sheets, 3mm, 200 pk </t>
  </si>
  <si>
    <t>Laminating Sheets</t>
  </si>
  <si>
    <t>Hard Cover</t>
  </si>
  <si>
    <t>Pencils, 30 pk, presharpened</t>
  </si>
  <si>
    <t>Dice, 10 ct, 16mm, multi-color</t>
  </si>
  <si>
    <t>Paperback</t>
  </si>
  <si>
    <t>Food storage containers, 16 oz, 10 ct</t>
  </si>
  <si>
    <t>Griddle, 8.5x10</t>
  </si>
  <si>
    <t>Pestle and mortar</t>
  </si>
  <si>
    <t>Rolling pin, 9 in</t>
  </si>
  <si>
    <t>Coffee grinder</t>
  </si>
  <si>
    <t>Bowls, 56 ct</t>
  </si>
  <si>
    <t>1 qt storage bag, 80ct</t>
  </si>
  <si>
    <t>Measuring cups, spoons, 13pc</t>
  </si>
  <si>
    <t>Spatula, 2 pk</t>
  </si>
  <si>
    <t>Plates, 100 count</t>
  </si>
  <si>
    <t>Felting Wool, 24 assorted colors</t>
  </si>
  <si>
    <t>String, 1.5mm, 1476ft</t>
  </si>
  <si>
    <t>Clear tape, 8 pk</t>
  </si>
  <si>
    <t>Cardboard sheets, 5x7, 200ct</t>
  </si>
  <si>
    <t>Lamination</t>
  </si>
  <si>
    <t>Craftsticks, colored, 100 ct</t>
  </si>
  <si>
    <t>Binder clips, medium, 40ct</t>
  </si>
  <si>
    <t>Clothespins (50 pack)</t>
  </si>
  <si>
    <t>Water bottle, 20 ct</t>
  </si>
  <si>
    <t>Tape dispenser, 1 ct</t>
  </si>
  <si>
    <t>Stapler, 1 ct</t>
  </si>
  <si>
    <t>Pencils (30 pack)</t>
  </si>
  <si>
    <t>Clear Tape (6 pack)</t>
  </si>
  <si>
    <t>Magnifying glass Opt 2 (18 pack)</t>
  </si>
  <si>
    <t>Molding Clay (14 pack)</t>
  </si>
  <si>
    <t>Packing Tape (6 pack)</t>
  </si>
  <si>
    <t>Baby Powder (1.5oz)</t>
  </si>
  <si>
    <t>Black Construction Paper (50 pack)</t>
  </si>
  <si>
    <t>Paint Brush (6 pack)</t>
  </si>
  <si>
    <t>Paper Plates (50 pack)</t>
  </si>
  <si>
    <t>Ink Pads (20 pack, multicolor)</t>
  </si>
  <si>
    <t>Filter Paper (500pcs)</t>
  </si>
  <si>
    <t>Vis-à-vis Pens (36 pack)</t>
  </si>
  <si>
    <t>Pipettes (120pcs)</t>
  </si>
  <si>
    <t>Rulers (30 pack)</t>
  </si>
  <si>
    <t>Sandwich Bags, 30 ct</t>
  </si>
  <si>
    <t>Plastic Glasses/Cups (50 pack)</t>
  </si>
  <si>
    <t>Tweezers, elementary</t>
  </si>
  <si>
    <t>Gauze pads</t>
  </si>
  <si>
    <t>Rubber bands</t>
  </si>
  <si>
    <t>Memo pads (30 pack)</t>
  </si>
  <si>
    <t>Paper, 500 sheets</t>
  </si>
  <si>
    <t>Bag of Clay, 2.2 lbs</t>
  </si>
  <si>
    <t>Potting Soil</t>
  </si>
  <si>
    <t>labels, 1x2.75, 128 ct</t>
  </si>
  <si>
    <t>black electrical tape, 2 pk</t>
  </si>
  <si>
    <t>black card stock disks, 4in, 36 ct</t>
  </si>
  <si>
    <t>ml measuring cup, 100 ct</t>
  </si>
  <si>
    <t>teaspoons, 24 ct</t>
  </si>
  <si>
    <t>jiffy 7 peat pellets, 100 ct</t>
  </si>
  <si>
    <t>white 5mm LED light, 100 ct</t>
  </si>
  <si>
    <t>craft knife, 15 ct</t>
  </si>
  <si>
    <t>6x6 origami paper, colored, 20 colors, 200ct</t>
  </si>
  <si>
    <t>green chenille stems, 15mmx12, 15ct</t>
  </si>
  <si>
    <t>white chenille stem, 6mmx12, 100ct</t>
  </si>
  <si>
    <t>green tissue paper, 14x20, 100ct</t>
  </si>
  <si>
    <t>yellow pony beads, 6mmx9mm, 500ct</t>
  </si>
  <si>
    <t>white pony beads, 6mmx9mm, 500ct</t>
  </si>
  <si>
    <t>glue sticks, 30ct</t>
  </si>
  <si>
    <t>Brown bag, mini, 300ct</t>
  </si>
  <si>
    <t>bee keychain, 24ct</t>
  </si>
  <si>
    <t>bee bracelet, 48ct</t>
  </si>
  <si>
    <t>bee stickers, 50 ct</t>
  </si>
  <si>
    <t>bee gel pens, 30 ct</t>
  </si>
  <si>
    <t>paperback</t>
  </si>
  <si>
    <t>Natural bamboo sticks, 5.2 in, 100 ct</t>
  </si>
  <si>
    <t>Jute twine, 3 ply, 890 ft</t>
  </si>
  <si>
    <t>Chalk, colored, 2 pk, 12 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</si>
</sst>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x14ac:knownFonts="1">
    <font>
      <sz val="11"/>
      <name val="Arial"/>
      <family val="1"/>
    </font>
    <font>
      <b/>
      <sz val="15"/>
      <name val="Arial"/>
      <family val="1"/>
    </font>
    <font>
      <b/>
      <sz val="11"/>
      <color rgb="FF000000"/>
      <name val="Arial"/>
      <family val="1"/>
    </font>
    <font>
      <u/>
      <sz val="11"/>
      <color theme="10"/>
      <name val="Arial"/>
      <family val="1"/>
    </font>
    <font>
      <b/>
      <sz val="11"/>
      <name val="Arial"/>
      <family val="1"/>
    </font>
    <font>
      <b/>
      <sz val="11"/>
      <name val="Arial"/>
      <family val="2"/>
    </font>
    <font>
      <sz val="11"/>
      <name val="Arial"/>
      <family val="2"/>
    </font>
    <font>
      <b/>
      <sz val="15"/>
      <name val="Arial"/>
      <family val="2"/>
    </font>
    <font>
      <sz val="11"/>
      <color rgb="FF000000"/>
      <name val="Arial"/>
      <family val="2"/>
    </font>
    <font>
      <sz val="11"/>
      <name val="Arial"/>
      <family val="1"/>
    </font>
    <font>
      <b/>
      <sz val="11"/>
      <color rgb="FFFFFFFF"/>
      <name val="Calibri"/>
      <family val="2"/>
    </font>
    <font>
      <b/>
      <sz val="11"/>
      <color theme="2"/>
      <name val="Calibri"/>
      <family val="2"/>
    </font>
    <font>
      <sz val="11"/>
      <color rgb="FF000000"/>
      <name val="Calibri"/>
      <family val="2"/>
    </font>
    <font>
      <b/>
      <sz val="11"/>
      <color rgb="FF000000"/>
      <name val="Calibri"/>
      <family val="2"/>
    </font>
    <font>
      <sz val="11"/>
      <color theme="1"/>
      <name val="Calibri"/>
      <family val="2"/>
    </font>
    <font>
      <b/>
      <sz val="11"/>
      <color theme="1"/>
      <name val="Calibri"/>
      <family val="2"/>
    </font>
    <font>
      <sz val="11"/>
      <name val="Calibri"/>
      <family val="2"/>
      <scheme val="minor"/>
    </font>
    <font>
      <b/>
      <sz val="11"/>
      <color theme="1"/>
      <name val="Calibri"/>
      <family val="2"/>
      <scheme val="minor"/>
    </font>
    <font>
      <b/>
      <sz val="14"/>
      <name val="Arial"/>
      <family val="1"/>
    </font>
    <font>
      <b/>
      <sz val="14"/>
      <color theme="1"/>
      <name val="Calibri"/>
      <family val="2"/>
      <scheme val="minor"/>
    </font>
    <font>
      <i/>
      <sz val="11"/>
      <color theme="1"/>
      <name val="Calibri"/>
      <family val="2"/>
      <scheme val="minor"/>
    </font>
    <font>
      <sz val="11"/>
      <color rgb="FF000000"/>
      <name val="Calibri"/>
      <family val="2"/>
      <scheme val="minor"/>
    </font>
    <font>
      <u/>
      <sz val="11"/>
      <color rgb="FF4472C4"/>
      <name val="Calibri"/>
      <family val="2"/>
      <scheme val="minor"/>
    </font>
    <font>
      <u/>
      <sz val="11"/>
      <color rgb="FFFF0000"/>
      <name val="Calibri"/>
      <family val="2"/>
      <scheme val="minor"/>
    </font>
    <font>
      <i/>
      <sz val="11"/>
      <name val="Calibri"/>
      <family val="2"/>
      <scheme val="minor"/>
    </font>
    <font>
      <sz val="14"/>
      <name val="Arial"/>
      <family val="2"/>
    </font>
    <font>
      <b/>
      <sz val="14"/>
      <name val="Arial"/>
      <family val="2"/>
    </font>
    <font>
      <sz val="14"/>
      <name val="Arial"/>
      <family val="1"/>
    </font>
    <font>
      <i/>
      <sz val="11"/>
      <name val="Arial"/>
      <family val="2"/>
    </font>
    <font>
      <b/>
      <u/>
      <sz val="11"/>
      <color theme="10"/>
      <name val="Arial"/>
      <family val="2"/>
    </font>
    <font>
      <sz val="11"/>
      <color theme="1"/>
      <name val="Arial"/>
      <family val="2"/>
    </font>
    <font>
      <b/>
      <sz val="11"/>
      <color theme="0"/>
      <name val="Calibri"/>
      <family val="2"/>
      <scheme val="minor"/>
    </font>
    <font>
      <b/>
      <sz val="16"/>
      <name val="Arial"/>
      <family val="2"/>
    </font>
    <font>
      <sz val="16"/>
      <name val="Arial"/>
      <family val="2"/>
    </font>
  </fonts>
  <fills count="27">
    <fill>
      <patternFill patternType="none"/>
    </fill>
    <fill>
      <patternFill patternType="gray125"/>
    </fill>
    <fill>
      <patternFill patternType="solid">
        <fgColor rgb="FFD6D6D6"/>
      </patternFill>
    </fill>
    <fill>
      <patternFill patternType="solid">
        <fgColor rgb="FFD6D6D6"/>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0000"/>
        <bgColor rgb="FF000000"/>
      </patternFill>
    </fill>
    <fill>
      <patternFill patternType="solid">
        <fgColor theme="1"/>
        <bgColor indexed="64"/>
      </patternFill>
    </fill>
    <fill>
      <patternFill patternType="solid">
        <fgColor theme="4" tint="0.79998168889431442"/>
        <bgColor rgb="FFCFE2F3"/>
      </patternFill>
    </fill>
    <fill>
      <patternFill patternType="solid">
        <fgColor theme="4" tint="0.79998168889431442"/>
        <bgColor indexed="64"/>
      </patternFill>
    </fill>
    <fill>
      <patternFill patternType="solid">
        <fgColor theme="4" tint="0.79998168889431442"/>
        <bgColor rgb="FFFFFF00"/>
      </patternFill>
    </fill>
    <fill>
      <patternFill patternType="solid">
        <fgColor theme="7" tint="0.79998168889431442"/>
        <bgColor rgb="FFFFFF00"/>
      </patternFill>
    </fill>
    <fill>
      <patternFill patternType="solid">
        <fgColor theme="7" tint="0.79998168889431442"/>
        <bgColor indexed="64"/>
      </patternFill>
    </fill>
    <fill>
      <patternFill patternType="solid">
        <fgColor theme="7" tint="0.79998168889431442"/>
        <bgColor rgb="FFCFE2F3"/>
      </patternFill>
    </fill>
    <fill>
      <patternFill patternType="solid">
        <fgColor rgb="FFC9DAF8"/>
        <bgColor rgb="FFC9DAF8"/>
      </patternFill>
    </fill>
    <fill>
      <patternFill patternType="solid">
        <fgColor theme="9" tint="0.59999389629810485"/>
        <bgColor rgb="FFCFE2F3"/>
      </patternFill>
    </fill>
    <fill>
      <patternFill patternType="solid">
        <fgColor theme="9" tint="0.59999389629810485"/>
        <bgColor rgb="FFD0E0E3"/>
      </patternFill>
    </fill>
    <fill>
      <patternFill patternType="solid">
        <fgColor theme="9" tint="0.59999389629810485"/>
        <bgColor rgb="FFB6D7A8"/>
      </patternFill>
    </fill>
    <fill>
      <patternFill patternType="solid">
        <fgColor theme="9" tint="0.59999389629810485"/>
        <bgColor rgb="FFFFFF00"/>
      </patternFill>
    </fill>
    <fill>
      <patternFill patternType="solid">
        <fgColor theme="9" tint="0.59999389629810485"/>
        <bgColor rgb="FFEAD1DC"/>
      </patternFill>
    </fill>
    <fill>
      <patternFill patternType="solid">
        <fgColor theme="9" tint="0.59999389629810485"/>
        <bgColor rgb="FFD9EAD3"/>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5">
    <border>
      <left/>
      <right/>
      <top/>
      <bottom/>
      <diagonal/>
    </border>
    <border>
      <left style="thin">
        <color rgb="FFCCCCCC"/>
      </left>
      <right style="thin">
        <color rgb="FFCCCCCC"/>
      </right>
      <top style="thin">
        <color rgb="FFCCCCCC"/>
      </top>
      <bottom style="thin">
        <color rgb="FFCCCCCC"/>
      </bottom>
      <diagonal/>
    </border>
    <border>
      <left/>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3" fillId="0" borderId="0" applyNumberFormat="0" applyFill="0" applyBorder="0" applyAlignment="0" applyProtection="0"/>
    <xf numFmtId="44" fontId="9" fillId="0" borderId="0" applyFont="0" applyFill="0" applyBorder="0" applyAlignment="0" applyProtection="0"/>
  </cellStyleXfs>
  <cellXfs count="277">
    <xf numFmtId="0" fontId="0" fillId="0" borderId="0" xfId="0"/>
    <xf numFmtId="0" fontId="1" fillId="0" borderId="0" xfId="0" applyFont="1"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wrapText="1"/>
    </xf>
    <xf numFmtId="0" fontId="2" fillId="2" borderId="0" xfId="0" applyFont="1" applyFill="1" applyAlignment="1">
      <alignment horizontal="center" vertical="center" wrapText="1"/>
    </xf>
    <xf numFmtId="0" fontId="0" fillId="0" borderId="0" xfId="0" applyAlignment="1">
      <alignment horizontal="center" vertical="center" wrapText="1"/>
    </xf>
    <xf numFmtId="0" fontId="2" fillId="3" borderId="0" xfId="0" applyFont="1" applyFill="1" applyAlignment="1">
      <alignment horizontal="left" vertical="center" wrapText="1"/>
    </xf>
    <xf numFmtId="0" fontId="3" fillId="0" borderId="0" xfId="1" applyAlignment="1">
      <alignment horizontal="center" vertical="center"/>
    </xf>
    <xf numFmtId="0" fontId="4" fillId="2" borderId="0" xfId="0" applyFont="1" applyFill="1" applyAlignment="1">
      <alignment horizontal="center" vertical="center" wrapText="1"/>
    </xf>
    <xf numFmtId="0" fontId="0" fillId="4" borderId="0" xfId="0" applyFill="1" applyAlignment="1">
      <alignment horizontal="center" vertical="center" wrapText="1"/>
    </xf>
    <xf numFmtId="0" fontId="0" fillId="4" borderId="0" xfId="0" applyFill="1" applyAlignment="1">
      <alignment horizontal="left" vertical="center" wrapText="1"/>
    </xf>
    <xf numFmtId="1" fontId="0" fillId="4" borderId="0" xfId="0" applyNumberFormat="1" applyFill="1" applyAlignment="1">
      <alignment horizontal="center" vertical="center" wrapText="1"/>
    </xf>
    <xf numFmtId="0" fontId="0" fillId="0" borderId="0" xfId="0" applyAlignment="1">
      <alignment horizontal="left" vertical="center" wrapText="1"/>
    </xf>
    <xf numFmtId="1" fontId="0" fillId="0" borderId="0" xfId="0" applyNumberFormat="1" applyAlignment="1">
      <alignment horizontal="center" vertical="center" wrapText="1"/>
    </xf>
    <xf numFmtId="0" fontId="3" fillId="0" borderId="0" xfId="1" applyFill="1" applyAlignment="1">
      <alignment horizontal="center" vertical="center" wrapText="1"/>
    </xf>
    <xf numFmtId="0" fontId="3" fillId="0" borderId="0" xfId="1" applyFill="1" applyBorder="1" applyAlignment="1">
      <alignment horizontal="center" vertical="center" wrapText="1"/>
    </xf>
    <xf numFmtId="0" fontId="7" fillId="6" borderId="0" xfId="0" applyFont="1" applyFill="1"/>
    <xf numFmtId="0" fontId="0" fillId="6" borderId="0" xfId="0" applyFill="1"/>
    <xf numFmtId="1" fontId="0" fillId="5" borderId="0" xfId="0" applyNumberFormat="1" applyFill="1" applyAlignment="1">
      <alignment horizontal="center" vertical="center" wrapText="1"/>
    </xf>
    <xf numFmtId="1"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vertical="center"/>
    </xf>
    <xf numFmtId="0" fontId="0" fillId="6" borderId="0" xfId="0" applyFill="1" applyAlignment="1">
      <alignment horizontal="left" wrapText="1"/>
    </xf>
    <xf numFmtId="0" fontId="7" fillId="6" borderId="0" xfId="0" applyFont="1" applyFill="1" applyAlignment="1">
      <alignment vertical="center"/>
    </xf>
    <xf numFmtId="0" fontId="0" fillId="6" borderId="0" xfId="0" applyFill="1" applyAlignment="1">
      <alignment vertical="center"/>
    </xf>
    <xf numFmtId="0" fontId="0" fillId="6" borderId="0" xfId="0" applyFill="1" applyAlignment="1">
      <alignment vertical="center" wrapText="1"/>
    </xf>
    <xf numFmtId="0" fontId="5" fillId="6" borderId="0" xfId="0" applyFont="1" applyFill="1" applyAlignment="1">
      <alignment horizontal="center" vertical="center" wrapText="1"/>
    </xf>
    <xf numFmtId="0" fontId="5" fillId="6" borderId="0" xfId="0" applyFont="1" applyFill="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6" fillId="5" borderId="0" xfId="0" applyFont="1" applyFill="1" applyAlignment="1">
      <alignment vertical="center"/>
    </xf>
    <xf numFmtId="0" fontId="0" fillId="6" borderId="0" xfId="0" applyFill="1" applyAlignment="1">
      <alignment horizontal="center" vertical="center"/>
    </xf>
    <xf numFmtId="0" fontId="0" fillId="0" borderId="0" xfId="0" applyAlignment="1">
      <alignment horizontal="center"/>
    </xf>
    <xf numFmtId="0" fontId="0" fillId="5" borderId="0" xfId="0" applyFill="1"/>
    <xf numFmtId="0" fontId="6" fillId="4" borderId="0" xfId="0" applyFont="1" applyFill="1" applyAlignment="1">
      <alignment horizontal="left" vertical="center"/>
    </xf>
    <xf numFmtId="1" fontId="6" fillId="4" borderId="0" xfId="0" applyNumberFormat="1" applyFont="1" applyFill="1" applyAlignment="1">
      <alignment horizontal="center" vertical="center"/>
    </xf>
    <xf numFmtId="0" fontId="6" fillId="4" borderId="0" xfId="0" applyFont="1" applyFill="1" applyAlignment="1">
      <alignment horizontal="center" vertical="center"/>
    </xf>
    <xf numFmtId="0" fontId="6" fillId="0" borderId="0" xfId="0" applyFont="1"/>
    <xf numFmtId="0" fontId="6" fillId="0" borderId="0" xfId="0" applyFont="1" applyAlignment="1">
      <alignment horizontal="left" vertical="center"/>
    </xf>
    <xf numFmtId="1" fontId="6" fillId="0" borderId="0" xfId="0" applyNumberFormat="1"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6" fillId="0" borderId="0" xfId="0" applyFont="1" applyAlignment="1">
      <alignment wrapText="1"/>
    </xf>
    <xf numFmtId="0" fontId="6" fillId="0" borderId="0" xfId="0" applyFont="1" applyAlignment="1">
      <alignment horizontal="center" vertical="center" wrapText="1"/>
    </xf>
    <xf numFmtId="0" fontId="3" fillId="0" borderId="0" xfId="1" applyFill="1" applyAlignment="1">
      <alignment horizontal="center" vertical="center"/>
    </xf>
    <xf numFmtId="0" fontId="10" fillId="7" borderId="0" xfId="0" applyFont="1" applyFill="1" applyAlignment="1">
      <alignment vertical="center"/>
    </xf>
    <xf numFmtId="0" fontId="10" fillId="7" borderId="0" xfId="0" applyFont="1" applyFill="1" applyAlignment="1">
      <alignment horizontal="center" vertical="center" wrapText="1"/>
    </xf>
    <xf numFmtId="44" fontId="10" fillId="7" borderId="0" xfId="2" applyFont="1" applyFill="1" applyBorder="1" applyAlignment="1">
      <alignment vertical="center" wrapText="1"/>
    </xf>
    <xf numFmtId="44" fontId="10" fillId="7" borderId="0" xfId="2" applyFont="1" applyFill="1" applyBorder="1" applyAlignment="1">
      <alignment horizontal="center" vertical="center" wrapText="1"/>
    </xf>
    <xf numFmtId="0" fontId="11" fillId="8" borderId="0" xfId="0" applyFont="1" applyFill="1" applyAlignment="1">
      <alignment vertical="center"/>
    </xf>
    <xf numFmtId="0" fontId="12" fillId="9" borderId="1" xfId="0" applyFont="1" applyFill="1" applyBorder="1"/>
    <xf numFmtId="0" fontId="12" fillId="9" borderId="1" xfId="0" applyFont="1" applyFill="1" applyBorder="1" applyAlignment="1">
      <alignment horizontal="center"/>
    </xf>
    <xf numFmtId="44" fontId="12" fillId="9" borderId="1" xfId="2" applyFont="1" applyFill="1" applyBorder="1"/>
    <xf numFmtId="44" fontId="13" fillId="9" borderId="1" xfId="2" applyFont="1" applyFill="1" applyBorder="1" applyAlignment="1">
      <alignment horizontal="center"/>
    </xf>
    <xf numFmtId="0" fontId="14" fillId="0" borderId="1" xfId="0" applyFont="1" applyBorder="1"/>
    <xf numFmtId="44" fontId="15" fillId="9" borderId="1" xfId="2" applyFont="1" applyFill="1" applyBorder="1" applyAlignment="1">
      <alignment horizontal="center"/>
    </xf>
    <xf numFmtId="44" fontId="12" fillId="9" borderId="1" xfId="2" applyFont="1" applyFill="1" applyBorder="1" applyAlignment="1">
      <alignment horizontal="right"/>
    </xf>
    <xf numFmtId="0" fontId="12" fillId="0" borderId="1" xfId="0" applyFont="1" applyBorder="1"/>
    <xf numFmtId="0" fontId="12" fillId="0" borderId="1" xfId="0" applyFont="1" applyBorder="1" applyAlignment="1">
      <alignment horizontal="center"/>
    </xf>
    <xf numFmtId="44" fontId="15" fillId="0" borderId="1" xfId="2" applyFont="1" applyBorder="1" applyAlignment="1">
      <alignment horizontal="center"/>
    </xf>
    <xf numFmtId="44" fontId="13" fillId="0" borderId="1" xfId="2" applyFont="1" applyBorder="1" applyAlignment="1">
      <alignment horizontal="center"/>
    </xf>
    <xf numFmtId="44" fontId="12" fillId="0" borderId="1" xfId="2" applyFont="1" applyBorder="1" applyAlignment="1">
      <alignment horizontal="right"/>
    </xf>
    <xf numFmtId="44" fontId="12" fillId="0" borderId="1" xfId="2" applyFont="1" applyBorder="1"/>
    <xf numFmtId="0" fontId="12" fillId="11" borderId="1" xfId="0" applyFont="1" applyFill="1" applyBorder="1"/>
    <xf numFmtId="44" fontId="14" fillId="9" borderId="1" xfId="2" applyFont="1" applyFill="1" applyBorder="1"/>
    <xf numFmtId="0" fontId="12" fillId="12" borderId="1" xfId="0" applyFont="1" applyFill="1" applyBorder="1" applyAlignment="1">
      <alignment horizontal="center"/>
    </xf>
    <xf numFmtId="44" fontId="12" fillId="0" borderId="1" xfId="2" applyFont="1" applyFill="1" applyBorder="1"/>
    <xf numFmtId="44" fontId="15" fillId="0" borderId="1" xfId="2" applyFont="1" applyFill="1" applyBorder="1" applyAlignment="1">
      <alignment horizontal="center"/>
    </xf>
    <xf numFmtId="44" fontId="13" fillId="0" borderId="1" xfId="2" applyFont="1" applyFill="1" applyBorder="1" applyAlignment="1">
      <alignment horizontal="center"/>
    </xf>
    <xf numFmtId="44" fontId="12" fillId="0" borderId="1" xfId="2" applyFont="1" applyFill="1" applyBorder="1" applyAlignment="1">
      <alignment horizontal="right"/>
    </xf>
    <xf numFmtId="0" fontId="12" fillId="13" borderId="1" xfId="0" applyFont="1" applyFill="1" applyBorder="1" applyAlignment="1">
      <alignment horizontal="center"/>
    </xf>
    <xf numFmtId="44" fontId="14" fillId="0" borderId="1" xfId="2" applyFont="1" applyBorder="1"/>
    <xf numFmtId="0" fontId="12" fillId="14" borderId="1" xfId="0" applyFont="1" applyFill="1" applyBorder="1" applyAlignment="1">
      <alignment horizontal="center"/>
    </xf>
    <xf numFmtId="0" fontId="12" fillId="11" borderId="1" xfId="0" applyFont="1" applyFill="1" applyBorder="1" applyAlignment="1">
      <alignment horizontal="center"/>
    </xf>
    <xf numFmtId="0" fontId="12" fillId="10" borderId="1" xfId="0" applyFont="1" applyFill="1" applyBorder="1"/>
    <xf numFmtId="0" fontId="12" fillId="10" borderId="1" xfId="0" applyFont="1" applyFill="1" applyBorder="1" applyAlignment="1">
      <alignment horizontal="center"/>
    </xf>
    <xf numFmtId="44" fontId="14" fillId="10" borderId="1" xfId="2" applyFont="1" applyFill="1" applyBorder="1"/>
    <xf numFmtId="44" fontId="13" fillId="10" borderId="1" xfId="2" applyFont="1" applyFill="1" applyBorder="1" applyAlignment="1">
      <alignment horizontal="center"/>
    </xf>
    <xf numFmtId="0" fontId="14" fillId="0" borderId="1" xfId="0" applyFont="1" applyBorder="1" applyAlignment="1">
      <alignment horizontal="center"/>
    </xf>
    <xf numFmtId="0" fontId="14" fillId="9" borderId="1" xfId="0" applyFont="1" applyFill="1" applyBorder="1"/>
    <xf numFmtId="0" fontId="14" fillId="9" borderId="1" xfId="0" applyFont="1" applyFill="1" applyBorder="1" applyAlignment="1">
      <alignment horizontal="center"/>
    </xf>
    <xf numFmtId="44" fontId="12" fillId="10" borderId="1" xfId="2" applyFont="1" applyFill="1" applyBorder="1" applyAlignment="1">
      <alignment horizontal="right"/>
    </xf>
    <xf numFmtId="44" fontId="15" fillId="9" borderId="1" xfId="2" applyFont="1" applyFill="1" applyBorder="1"/>
    <xf numFmtId="0" fontId="5" fillId="6" borderId="2" xfId="0" applyFont="1" applyFill="1" applyBorder="1" applyAlignment="1">
      <alignment wrapText="1"/>
    </xf>
    <xf numFmtId="0" fontId="5" fillId="4" borderId="2" xfId="0" applyFont="1" applyFill="1" applyBorder="1"/>
    <xf numFmtId="0" fontId="6" fillId="0" borderId="2" xfId="0" applyFont="1" applyBorder="1" applyAlignment="1">
      <alignment wrapText="1"/>
    </xf>
    <xf numFmtId="0" fontId="0" fillId="0" borderId="2" xfId="0" applyBorder="1" applyAlignment="1">
      <alignment wrapText="1"/>
    </xf>
    <xf numFmtId="0" fontId="14" fillId="15" borderId="0" xfId="0" applyFont="1" applyFill="1"/>
    <xf numFmtId="0" fontId="7" fillId="6" borderId="0" xfId="0" applyFont="1" applyFill="1" applyAlignment="1">
      <alignment horizontal="center" vertical="center"/>
    </xf>
    <xf numFmtId="0" fontId="12" fillId="0" borderId="0" xfId="0" applyFont="1"/>
    <xf numFmtId="0" fontId="12" fillId="0" borderId="0" xfId="0" applyFont="1" applyAlignment="1">
      <alignment horizontal="center"/>
    </xf>
    <xf numFmtId="44" fontId="12" fillId="0" borderId="0" xfId="2" applyFont="1" applyBorder="1" applyAlignment="1">
      <alignment horizontal="right"/>
    </xf>
    <xf numFmtId="44" fontId="15" fillId="0" borderId="0" xfId="2" applyFont="1" applyBorder="1" applyAlignment="1">
      <alignment horizontal="center"/>
    </xf>
    <xf numFmtId="44" fontId="0" fillId="10" borderId="1" xfId="2" applyFont="1" applyFill="1" applyBorder="1"/>
    <xf numFmtId="44" fontId="13" fillId="9" borderId="0" xfId="2" applyFont="1" applyFill="1" applyBorder="1" applyAlignment="1">
      <alignment horizontal="center"/>
    </xf>
    <xf numFmtId="44" fontId="13" fillId="0" borderId="0" xfId="2" applyFont="1" applyBorder="1" applyAlignment="1">
      <alignment horizontal="center"/>
    </xf>
    <xf numFmtId="0" fontId="14" fillId="0" borderId="0" xfId="0" applyFont="1"/>
    <xf numFmtId="44" fontId="15" fillId="10" borderId="1" xfId="2" applyFont="1" applyFill="1" applyBorder="1" applyAlignment="1">
      <alignment horizontal="center"/>
    </xf>
    <xf numFmtId="0" fontId="14" fillId="10" borderId="1" xfId="0" applyFont="1" applyFill="1" applyBorder="1"/>
    <xf numFmtId="0" fontId="12" fillId="10" borderId="0" xfId="0" applyFont="1" applyFill="1" applyAlignment="1">
      <alignment horizontal="center"/>
    </xf>
    <xf numFmtId="44" fontId="12" fillId="10" borderId="0" xfId="2" applyFont="1" applyFill="1" applyBorder="1" applyAlignment="1">
      <alignment horizontal="right"/>
    </xf>
    <xf numFmtId="44" fontId="13" fillId="10" borderId="0" xfId="2" applyFont="1" applyFill="1" applyBorder="1" applyAlignment="1">
      <alignment horizontal="center"/>
    </xf>
    <xf numFmtId="44" fontId="14" fillId="0" borderId="1" xfId="2" applyFont="1" applyFill="1" applyBorder="1"/>
    <xf numFmtId="0" fontId="0" fillId="0" borderId="1" xfId="0" applyBorder="1"/>
    <xf numFmtId="44" fontId="0" fillId="0" borderId="1" xfId="2" applyFont="1" applyFill="1" applyBorder="1"/>
    <xf numFmtId="44" fontId="12" fillId="10" borderId="1" xfId="2" applyFont="1" applyFill="1" applyBorder="1"/>
    <xf numFmtId="0" fontId="16" fillId="10" borderId="1" xfId="0" applyFont="1" applyFill="1" applyBorder="1" applyAlignment="1">
      <alignment horizontal="center" vertical="center" wrapText="1"/>
    </xf>
    <xf numFmtId="44" fontId="6" fillId="10" borderId="1" xfId="2" applyFont="1" applyFill="1" applyBorder="1" applyAlignment="1">
      <alignment horizontal="center" vertical="center" wrapText="1"/>
    </xf>
    <xf numFmtId="44" fontId="13" fillId="0" borderId="0" xfId="2" applyFont="1" applyFill="1" applyBorder="1" applyAlignment="1">
      <alignment horizontal="center"/>
    </xf>
    <xf numFmtId="44" fontId="15" fillId="0" borderId="0" xfId="2" applyFont="1" applyFill="1" applyBorder="1" applyAlignment="1">
      <alignment horizontal="center"/>
    </xf>
    <xf numFmtId="0" fontId="0" fillId="10" borderId="1" xfId="0" applyFill="1" applyBorder="1"/>
    <xf numFmtId="0" fontId="14" fillId="10" borderId="1" xfId="0" applyFont="1" applyFill="1" applyBorder="1" applyAlignment="1">
      <alignment horizontal="center"/>
    </xf>
    <xf numFmtId="44" fontId="15" fillId="0" borderId="1" xfId="2" applyFont="1" applyFill="1" applyBorder="1"/>
    <xf numFmtId="44" fontId="15" fillId="10" borderId="0" xfId="2" applyFont="1" applyFill="1" applyBorder="1" applyAlignment="1">
      <alignment horizontal="center"/>
    </xf>
    <xf numFmtId="0" fontId="18" fillId="0" borderId="0" xfId="0" applyFont="1" applyAlignment="1">
      <alignment vertical="center"/>
    </xf>
    <xf numFmtId="0" fontId="5" fillId="0" borderId="0" xfId="0" applyFont="1" applyAlignment="1">
      <alignment vertical="top"/>
    </xf>
    <xf numFmtId="0" fontId="19" fillId="22" borderId="0" xfId="0" applyFont="1" applyFill="1" applyAlignment="1">
      <alignment wrapText="1"/>
    </xf>
    <xf numFmtId="0" fontId="17" fillId="22" borderId="0" xfId="0" applyFont="1" applyFill="1" applyAlignment="1">
      <alignment wrapText="1"/>
    </xf>
    <xf numFmtId="44" fontId="17" fillId="22" borderId="0" xfId="2" applyFont="1" applyFill="1" applyAlignment="1">
      <alignment wrapText="1"/>
    </xf>
    <xf numFmtId="1" fontId="17" fillId="22" borderId="0" xfId="2" applyNumberFormat="1" applyFont="1" applyFill="1" applyAlignment="1">
      <alignment wrapText="1"/>
    </xf>
    <xf numFmtId="0" fontId="0" fillId="4" borderId="0" xfId="0" applyFill="1"/>
    <xf numFmtId="44" fontId="0" fillId="4" borderId="0" xfId="2" applyFont="1" applyFill="1"/>
    <xf numFmtId="1" fontId="0" fillId="4" borderId="0" xfId="2" applyNumberFormat="1" applyFont="1" applyFill="1"/>
    <xf numFmtId="0" fontId="16" fillId="0" borderId="0" xfId="1" applyFont="1" applyFill="1"/>
    <xf numFmtId="0" fontId="16" fillId="0" borderId="0" xfId="0" applyFont="1" applyAlignment="1">
      <alignment horizontal="left"/>
    </xf>
    <xf numFmtId="44" fontId="0" fillId="0" borderId="0" xfId="2" applyFont="1"/>
    <xf numFmtId="44" fontId="0" fillId="0" borderId="0" xfId="2" applyFont="1" applyFill="1"/>
    <xf numFmtId="1" fontId="0" fillId="0" borderId="0" xfId="2" applyNumberFormat="1" applyFont="1" applyFill="1"/>
    <xf numFmtId="0" fontId="16" fillId="0" borderId="0" xfId="1" applyFont="1"/>
    <xf numFmtId="0" fontId="3" fillId="0" borderId="0" xfId="1"/>
    <xf numFmtId="0" fontId="16" fillId="0" borderId="0" xfId="1" applyFont="1" applyAlignment="1">
      <alignment horizontal="left"/>
    </xf>
    <xf numFmtId="1" fontId="0" fillId="0" borderId="0" xfId="2" applyNumberFormat="1" applyFont="1"/>
    <xf numFmtId="44" fontId="16" fillId="0" borderId="0" xfId="2" applyFont="1"/>
    <xf numFmtId="1" fontId="16" fillId="0" borderId="0" xfId="2" applyNumberFormat="1" applyFont="1"/>
    <xf numFmtId="0" fontId="0" fillId="0" borderId="0" xfId="0" applyAlignment="1">
      <alignment horizontal="left"/>
    </xf>
    <xf numFmtId="0" fontId="0" fillId="4" borderId="0" xfId="0" applyFill="1" applyAlignment="1">
      <alignment horizontal="left"/>
    </xf>
    <xf numFmtId="0" fontId="3" fillId="0" borderId="0" xfId="1" applyFill="1"/>
    <xf numFmtId="0" fontId="16" fillId="0" borderId="0" xfId="1" applyFont="1" applyFill="1" applyAlignment="1">
      <alignment horizontal="left"/>
    </xf>
    <xf numFmtId="1" fontId="20" fillId="0" borderId="0" xfId="2" applyNumberFormat="1" applyFont="1" applyFill="1"/>
    <xf numFmtId="0" fontId="16" fillId="0" borderId="0" xfId="1" applyFont="1" applyFill="1" applyBorder="1" applyAlignment="1">
      <alignment horizontal="left"/>
    </xf>
    <xf numFmtId="1" fontId="0" fillId="0" borderId="0" xfId="2" quotePrefix="1" applyNumberFormat="1" applyFont="1" applyFill="1" applyAlignment="1">
      <alignment horizontal="right"/>
    </xf>
    <xf numFmtId="44" fontId="16" fillId="0" borderId="0" xfId="2" applyFont="1" applyFill="1"/>
    <xf numFmtId="1" fontId="16" fillId="0" borderId="0" xfId="2" applyNumberFormat="1" applyFont="1" applyFill="1"/>
    <xf numFmtId="0" fontId="16" fillId="0" borderId="0" xfId="0" applyFont="1"/>
    <xf numFmtId="0" fontId="21" fillId="0" borderId="0" xfId="0" applyFont="1"/>
    <xf numFmtId="44" fontId="21" fillId="0" borderId="0" xfId="0" applyNumberFormat="1" applyFont="1"/>
    <xf numFmtId="0" fontId="20" fillId="0" borderId="0" xfId="0" applyFont="1"/>
    <xf numFmtId="0" fontId="19" fillId="23" borderId="0" xfId="0" applyFont="1" applyFill="1"/>
    <xf numFmtId="0" fontId="17" fillId="23" borderId="0" xfId="0" applyFont="1" applyFill="1"/>
    <xf numFmtId="44" fontId="17" fillId="23" borderId="0" xfId="2" applyFont="1" applyFill="1"/>
    <xf numFmtId="0" fontId="17" fillId="23" borderId="0" xfId="0" applyFont="1" applyFill="1" applyAlignment="1">
      <alignment horizontal="left"/>
    </xf>
    <xf numFmtId="0" fontId="0" fillId="24" borderId="0" xfId="0" applyFill="1"/>
    <xf numFmtId="44" fontId="0" fillId="24" borderId="0" xfId="2" applyFont="1" applyFill="1"/>
    <xf numFmtId="0" fontId="12" fillId="0" borderId="0" xfId="1" applyFont="1" applyFill="1"/>
    <xf numFmtId="0" fontId="21" fillId="0" borderId="0" xfId="1" applyFont="1" applyFill="1"/>
    <xf numFmtId="44" fontId="0" fillId="0" borderId="0" xfId="0" applyNumberFormat="1"/>
    <xf numFmtId="0" fontId="22" fillId="0" borderId="0" xfId="1" applyFont="1" applyFill="1"/>
    <xf numFmtId="44" fontId="21" fillId="0" borderId="0" xfId="2" applyFont="1" applyFill="1"/>
    <xf numFmtId="0" fontId="23" fillId="0" borderId="0" xfId="1" applyFont="1" applyFill="1"/>
    <xf numFmtId="0" fontId="17" fillId="0" borderId="0" xfId="0" applyFont="1"/>
    <xf numFmtId="0" fontId="0" fillId="0" borderId="0" xfId="0" quotePrefix="1"/>
    <xf numFmtId="0" fontId="19" fillId="25" borderId="0" xfId="0" applyFont="1" applyFill="1"/>
    <xf numFmtId="0" fontId="17" fillId="25" borderId="0" xfId="0" applyFont="1" applyFill="1"/>
    <xf numFmtId="0" fontId="17" fillId="25" borderId="0" xfId="0" applyFont="1" applyFill="1" applyAlignment="1">
      <alignment wrapText="1"/>
    </xf>
    <xf numFmtId="44" fontId="17" fillId="25" borderId="0" xfId="2" applyFont="1" applyFill="1"/>
    <xf numFmtId="1" fontId="17" fillId="25" borderId="0" xfId="2" applyNumberFormat="1" applyFont="1" applyFill="1" applyAlignment="1">
      <alignment horizontal="center"/>
    </xf>
    <xf numFmtId="0" fontId="0" fillId="26" borderId="0" xfId="0" applyFill="1"/>
    <xf numFmtId="44" fontId="0" fillId="26" borderId="0" xfId="2" applyFont="1" applyFill="1"/>
    <xf numFmtId="1" fontId="0" fillId="26" borderId="0" xfId="2" applyNumberFormat="1" applyFont="1" applyFill="1" applyAlignment="1">
      <alignment horizontal="center"/>
    </xf>
    <xf numFmtId="0" fontId="16" fillId="0" borderId="0" xfId="0" applyFont="1" applyAlignment="1">
      <alignment horizontal="center"/>
    </xf>
    <xf numFmtId="1" fontId="0" fillId="0" borderId="0" xfId="2" applyNumberFormat="1" applyFont="1" applyFill="1" applyAlignment="1">
      <alignment horizontal="center"/>
    </xf>
    <xf numFmtId="0" fontId="16" fillId="0" borderId="0" xfId="1" applyFont="1" applyFill="1" applyAlignment="1">
      <alignment horizontal="center"/>
    </xf>
    <xf numFmtId="1" fontId="16" fillId="0" borderId="0" xfId="2" applyNumberFormat="1" applyFont="1" applyFill="1" applyAlignment="1">
      <alignment horizontal="center"/>
    </xf>
    <xf numFmtId="1" fontId="0" fillId="0" borderId="0" xfId="2" applyNumberFormat="1" applyFont="1" applyAlignment="1">
      <alignment horizontal="center"/>
    </xf>
    <xf numFmtId="1" fontId="16" fillId="0" borderId="0" xfId="2" applyNumberFormat="1" applyFont="1" applyAlignment="1">
      <alignment horizontal="center"/>
    </xf>
    <xf numFmtId="0" fontId="24" fillId="0" borderId="0" xfId="1" applyFont="1" applyFill="1"/>
    <xf numFmtId="0" fontId="25" fillId="0" borderId="0" xfId="0" applyFont="1" applyAlignment="1">
      <alignment horizontal="left" vertical="top"/>
    </xf>
    <xf numFmtId="0" fontId="28" fillId="0" borderId="0" xfId="0" applyFont="1" applyAlignment="1">
      <alignment horizontal="left" vertical="center" wrapText="1"/>
    </xf>
    <xf numFmtId="0" fontId="0" fillId="0" borderId="0" xfId="0" applyAlignment="1">
      <alignment horizontal="left" wrapText="1"/>
    </xf>
    <xf numFmtId="1" fontId="0" fillId="0" borderId="0" xfId="0" applyNumberFormat="1" applyAlignment="1">
      <alignment horizontal="left" vertical="center" wrapText="1"/>
    </xf>
    <xf numFmtId="0" fontId="2" fillId="3" borderId="0" xfId="0" applyFont="1" applyFill="1" applyAlignment="1">
      <alignment vertical="center" wrapText="1"/>
    </xf>
    <xf numFmtId="0" fontId="8" fillId="0" borderId="0" xfId="0" applyFont="1" applyAlignment="1">
      <alignment vertical="center" wrapText="1"/>
    </xf>
    <xf numFmtId="49" fontId="2" fillId="3" borderId="0" xfId="0" applyNumberFormat="1" applyFont="1" applyFill="1" applyAlignment="1">
      <alignment horizontal="left" vertical="center" wrapText="1"/>
    </xf>
    <xf numFmtId="49" fontId="8" fillId="0" borderId="0" xfId="0" applyNumberFormat="1" applyFont="1" applyAlignment="1">
      <alignment horizontal="left" vertical="center" wrapText="1"/>
    </xf>
    <xf numFmtId="49" fontId="0" fillId="0" borderId="0" xfId="0" applyNumberFormat="1" applyAlignment="1">
      <alignment horizontal="left" vertical="center" wrapText="1"/>
    </xf>
    <xf numFmtId="0" fontId="0" fillId="0" borderId="0" xfId="0" applyAlignment="1">
      <alignment horizontal="left" readingOrder="1"/>
    </xf>
    <xf numFmtId="0" fontId="2" fillId="6" borderId="0" xfId="0" applyFont="1" applyFill="1" applyAlignment="1">
      <alignment horizontal="left" vertical="center" readingOrder="1"/>
    </xf>
    <xf numFmtId="0" fontId="3" fillId="0" borderId="0" xfId="1" applyAlignment="1">
      <alignment horizontal="left" readingOrder="1"/>
    </xf>
    <xf numFmtId="0" fontId="3" fillId="0" borderId="0" xfId="1" applyFill="1" applyAlignment="1">
      <alignment horizontal="left" vertical="center" readingOrder="1"/>
    </xf>
    <xf numFmtId="0" fontId="0" fillId="6" borderId="0" xfId="0" applyFill="1" applyAlignment="1">
      <alignment horizontal="left" readingOrder="1"/>
    </xf>
    <xf numFmtId="0" fontId="3" fillId="0" borderId="0" xfId="1" applyAlignment="1">
      <alignment readingOrder="1"/>
    </xf>
    <xf numFmtId="0" fontId="6" fillId="0" borderId="0" xfId="0" applyFont="1" applyAlignment="1">
      <alignment horizontal="center" wrapText="1"/>
    </xf>
    <xf numFmtId="0" fontId="6" fillId="0" borderId="0" xfId="0" applyFont="1" applyAlignment="1">
      <alignment horizontal="left" wrapText="1"/>
    </xf>
    <xf numFmtId="0" fontId="5" fillId="6" borderId="0" xfId="0" applyFont="1" applyFill="1" applyAlignment="1">
      <alignment horizontal="left" vertical="center" wrapText="1"/>
    </xf>
    <xf numFmtId="1" fontId="5" fillId="6" borderId="0" xfId="0" applyNumberFormat="1" applyFont="1" applyFill="1" applyAlignment="1">
      <alignment horizontal="left" vertical="center" wrapText="1"/>
    </xf>
    <xf numFmtId="49" fontId="5" fillId="6" borderId="0" xfId="0" applyNumberFormat="1" applyFont="1" applyFill="1" applyAlignment="1">
      <alignment horizontal="left" vertical="center" wrapText="1"/>
    </xf>
    <xf numFmtId="0" fontId="29" fillId="6" borderId="0" xfId="1" applyFont="1" applyFill="1" applyAlignment="1">
      <alignment horizontal="left" vertical="center" readingOrder="1"/>
    </xf>
    <xf numFmtId="0" fontId="5" fillId="6" borderId="0" xfId="0" applyFont="1" applyFill="1" applyAlignment="1">
      <alignment wrapText="1"/>
    </xf>
    <xf numFmtId="49" fontId="0" fillId="0" borderId="0" xfId="0" applyNumberFormat="1" applyAlignment="1">
      <alignment horizontal="left" wrapText="1"/>
    </xf>
    <xf numFmtId="0" fontId="9" fillId="0" borderId="0" xfId="1" applyFont="1" applyAlignment="1">
      <alignment horizontal="center" wrapText="1" readingOrder="1"/>
    </xf>
    <xf numFmtId="0" fontId="5" fillId="6" borderId="0" xfId="0" applyFont="1" applyFill="1" applyAlignment="1">
      <alignment horizontal="left" wrapText="1"/>
    </xf>
    <xf numFmtId="0" fontId="0" fillId="6" borderId="0" xfId="0" applyFill="1" applyAlignment="1">
      <alignment wrapText="1"/>
    </xf>
    <xf numFmtId="49" fontId="0" fillId="6" borderId="0" xfId="0" applyNumberFormat="1" applyFill="1" applyAlignment="1">
      <alignment horizontal="left" wrapText="1"/>
    </xf>
    <xf numFmtId="0" fontId="0" fillId="6" borderId="0" xfId="0" applyFill="1" applyAlignment="1">
      <alignment horizontal="center" vertical="center" wrapText="1"/>
    </xf>
    <xf numFmtId="0" fontId="0" fillId="0" borderId="0" xfId="0" applyAlignment="1">
      <alignment horizontal="center" wrapText="1"/>
    </xf>
    <xf numFmtId="0" fontId="9" fillId="0" borderId="0" xfId="1" applyFont="1" applyFill="1" applyAlignment="1">
      <alignment horizontal="left" vertical="center" wrapText="1"/>
    </xf>
    <xf numFmtId="0" fontId="28" fillId="0" borderId="0" xfId="0" applyFont="1" applyAlignment="1">
      <alignment horizontal="left" wrapText="1"/>
    </xf>
    <xf numFmtId="16" fontId="0" fillId="0" borderId="0" xfId="0" applyNumberFormat="1" applyAlignment="1">
      <alignment horizontal="left" wrapText="1"/>
    </xf>
    <xf numFmtId="49" fontId="0" fillId="0" borderId="0" xfId="2" applyNumberFormat="1" applyFont="1" applyAlignment="1">
      <alignment horizontal="left" wrapText="1"/>
    </xf>
    <xf numFmtId="49" fontId="0" fillId="0" borderId="0" xfId="2" applyNumberFormat="1" applyFont="1" applyAlignment="1">
      <alignment wrapText="1"/>
    </xf>
    <xf numFmtId="0" fontId="5" fillId="0" borderId="0" xfId="0" applyFont="1" applyAlignment="1">
      <alignment horizontal="left" wrapText="1"/>
    </xf>
    <xf numFmtId="0" fontId="5" fillId="0" borderId="0" xfId="0" applyFont="1" applyAlignment="1">
      <alignment wrapText="1"/>
    </xf>
    <xf numFmtId="0" fontId="3" fillId="0" borderId="0" xfId="1" applyAlignment="1"/>
    <xf numFmtId="0" fontId="8" fillId="0" borderId="0" xfId="0" applyFont="1"/>
    <xf numFmtId="0" fontId="8" fillId="0" borderId="0" xfId="0" applyFont="1" applyAlignment="1">
      <alignment horizontal="center"/>
    </xf>
    <xf numFmtId="0" fontId="8" fillId="16" borderId="0" xfId="0" applyFont="1" applyFill="1"/>
    <xf numFmtId="0" fontId="8" fillId="16" borderId="0" xfId="0" applyFont="1" applyFill="1" applyAlignment="1">
      <alignment horizontal="center"/>
    </xf>
    <xf numFmtId="0" fontId="8" fillId="17" borderId="0" xfId="0" applyFont="1" applyFill="1" applyAlignment="1">
      <alignment horizontal="center"/>
    </xf>
    <xf numFmtId="0" fontId="8" fillId="4" borderId="0" xfId="0" applyFont="1" applyFill="1"/>
    <xf numFmtId="0" fontId="8" fillId="4" borderId="0" xfId="0" applyFont="1" applyFill="1" applyAlignment="1">
      <alignment horizontal="center"/>
    </xf>
    <xf numFmtId="0" fontId="8" fillId="18" borderId="0" xfId="0" applyFont="1" applyFill="1"/>
    <xf numFmtId="0" fontId="8" fillId="18" borderId="0" xfId="0" applyFont="1" applyFill="1" applyAlignment="1">
      <alignment horizontal="center"/>
    </xf>
    <xf numFmtId="0" fontId="30" fillId="0" borderId="0" xfId="0" applyFont="1" applyAlignment="1">
      <alignment horizontal="center"/>
    </xf>
    <xf numFmtId="0" fontId="30" fillId="0" borderId="0" xfId="0" applyFont="1"/>
    <xf numFmtId="0" fontId="30" fillId="16" borderId="0" xfId="0" applyFont="1" applyFill="1" applyAlignment="1">
      <alignment horizontal="center"/>
    </xf>
    <xf numFmtId="0" fontId="8" fillId="20" borderId="0" xfId="0" applyFont="1" applyFill="1"/>
    <xf numFmtId="0" fontId="8" fillId="20" borderId="0" xfId="0" applyFont="1" applyFill="1" applyAlignment="1">
      <alignment horizontal="center"/>
    </xf>
    <xf numFmtId="0" fontId="8" fillId="21" borderId="0" xfId="0" applyFont="1" applyFill="1" applyAlignment="1">
      <alignment horizontal="center"/>
    </xf>
    <xf numFmtId="0" fontId="30" fillId="4" borderId="0" xfId="0" applyFont="1" applyFill="1" applyAlignment="1">
      <alignment horizontal="center"/>
    </xf>
    <xf numFmtId="49" fontId="0" fillId="0" borderId="0" xfId="0" applyNumberFormat="1"/>
    <xf numFmtId="49" fontId="8" fillId="0" borderId="0" xfId="0" applyNumberFormat="1" applyFont="1" applyAlignment="1">
      <alignment horizontal="center"/>
    </xf>
    <xf numFmtId="49" fontId="8" fillId="16" borderId="0" xfId="0" applyNumberFormat="1" applyFont="1" applyFill="1" applyAlignment="1">
      <alignment horizontal="center"/>
    </xf>
    <xf numFmtId="49" fontId="8" fillId="17" borderId="0" xfId="0" applyNumberFormat="1" applyFont="1" applyFill="1" applyAlignment="1">
      <alignment horizontal="center"/>
    </xf>
    <xf numFmtId="49" fontId="0" fillId="0" borderId="0" xfId="0" applyNumberFormat="1" applyAlignment="1">
      <alignment horizontal="center" vertical="center" wrapText="1"/>
    </xf>
    <xf numFmtId="49" fontId="8" fillId="4" borderId="0" xfId="0" applyNumberFormat="1" applyFont="1" applyFill="1" applyAlignment="1">
      <alignment horizontal="center"/>
    </xf>
    <xf numFmtId="49" fontId="8" fillId="18" borderId="0" xfId="0" applyNumberFormat="1" applyFont="1" applyFill="1" applyAlignment="1">
      <alignment horizontal="center"/>
    </xf>
    <xf numFmtId="49" fontId="8" fillId="19" borderId="0" xfId="0" applyNumberFormat="1" applyFont="1" applyFill="1" applyAlignment="1">
      <alignment horizontal="center"/>
    </xf>
    <xf numFmtId="49" fontId="30" fillId="0" borderId="0" xfId="0" applyNumberFormat="1" applyFont="1" applyAlignment="1">
      <alignment horizontal="center"/>
    </xf>
    <xf numFmtId="49" fontId="8" fillId="20" borderId="0" xfId="0" applyNumberFormat="1" applyFont="1" applyFill="1" applyAlignment="1">
      <alignment horizontal="center"/>
    </xf>
    <xf numFmtId="49" fontId="8" fillId="21" borderId="0" xfId="0" applyNumberFormat="1" applyFont="1" applyFill="1" applyAlignment="1">
      <alignment horizontal="center"/>
    </xf>
    <xf numFmtId="49" fontId="0" fillId="0" borderId="0" xfId="0" applyNumberFormat="1" applyAlignment="1">
      <alignment horizontal="center"/>
    </xf>
    <xf numFmtId="49" fontId="0" fillId="0" borderId="0" xfId="0" applyNumberFormat="1" applyAlignment="1">
      <alignment horizontal="center" vertical="center"/>
    </xf>
    <xf numFmtId="0" fontId="32" fillId="6" borderId="2" xfId="0" applyFont="1" applyFill="1" applyBorder="1"/>
    <xf numFmtId="49" fontId="0" fillId="6" borderId="0" xfId="0" applyNumberFormat="1" applyFill="1"/>
    <xf numFmtId="0" fontId="32" fillId="6" borderId="3" xfId="0" applyFont="1" applyFill="1" applyBorder="1"/>
    <xf numFmtId="0" fontId="2" fillId="3" borderId="3" xfId="0" applyFont="1" applyFill="1" applyBorder="1" applyAlignment="1">
      <alignment horizontal="left" vertical="center" wrapText="1"/>
    </xf>
    <xf numFmtId="49" fontId="2"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6" borderId="4" xfId="0" applyFill="1" applyBorder="1"/>
    <xf numFmtId="0" fontId="2" fillId="0" borderId="4" xfId="0" applyFont="1" applyBorder="1" applyAlignment="1">
      <alignment horizontal="left" vertical="center" wrapText="1"/>
    </xf>
    <xf numFmtId="0" fontId="5" fillId="0" borderId="4" xfId="0" applyFont="1" applyBorder="1" applyAlignment="1">
      <alignment horizontal="center" vertical="center" wrapText="1"/>
    </xf>
    <xf numFmtId="0" fontId="0" fillId="5" borderId="0" xfId="0" applyFill="1" applyAlignment="1">
      <alignment horizontal="center" vertical="center"/>
    </xf>
    <xf numFmtId="49" fontId="31" fillId="8" borderId="0" xfId="0" applyNumberFormat="1" applyFont="1" applyFill="1" applyAlignment="1">
      <alignment horizontal="center" vertical="center" wrapText="1"/>
    </xf>
    <xf numFmtId="0" fontId="6" fillId="0" borderId="0" xfId="1" applyFont="1" applyFill="1" applyAlignment="1">
      <alignment horizontal="center" vertical="center" readingOrder="1"/>
    </xf>
    <xf numFmtId="0" fontId="5" fillId="6" borderId="0" xfId="1" applyFont="1" applyFill="1" applyAlignment="1">
      <alignment horizontal="center" vertical="center" readingOrder="1"/>
    </xf>
    <xf numFmtId="0" fontId="0" fillId="0" borderId="0" xfId="0" applyAlignment="1">
      <alignment horizontal="center" vertical="center" readingOrder="1"/>
    </xf>
    <xf numFmtId="0" fontId="6" fillId="0" borderId="0" xfId="1" applyFont="1" applyAlignment="1">
      <alignment horizontal="center" vertical="center" readingOrder="1"/>
    </xf>
    <xf numFmtId="0" fontId="6" fillId="0" borderId="0" xfId="0" applyFont="1" applyAlignment="1">
      <alignment horizontal="center" vertical="center" readingOrder="1"/>
    </xf>
    <xf numFmtId="0" fontId="6" fillId="6" borderId="0" xfId="0" applyFont="1" applyFill="1" applyAlignment="1">
      <alignment horizontal="center" vertical="center" readingOrder="1"/>
    </xf>
    <xf numFmtId="0" fontId="8" fillId="0" borderId="0" xfId="0" applyFont="1" applyAlignment="1">
      <alignment horizontal="center" vertical="center"/>
    </xf>
    <xf numFmtId="0" fontId="8" fillId="16" borderId="0" xfId="0" applyFont="1" applyFill="1" applyAlignment="1">
      <alignment horizontal="center" vertical="center"/>
    </xf>
    <xf numFmtId="0" fontId="8" fillId="20" borderId="0" xfId="0" applyFont="1" applyFill="1" applyAlignment="1">
      <alignment horizontal="center" vertical="center"/>
    </xf>
    <xf numFmtId="0" fontId="8" fillId="21" borderId="0" xfId="0" applyFont="1" applyFill="1" applyAlignment="1">
      <alignment horizontal="center" vertical="center"/>
    </xf>
    <xf numFmtId="0" fontId="8" fillId="4" borderId="0" xfId="0" applyFont="1" applyFill="1" applyAlignment="1">
      <alignment horizontal="center" vertical="center"/>
    </xf>
    <xf numFmtId="0" fontId="8" fillId="18" borderId="0" xfId="0" applyFont="1" applyFill="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Alignment="1">
      <alignment horizontal="center" vertical="center" wrapText="1"/>
    </xf>
    <xf numFmtId="0" fontId="0" fillId="4" borderId="0" xfId="0" applyFill="1" applyAlignment="1">
      <alignment horizontal="center" vertical="center" wrapText="1"/>
    </xf>
    <xf numFmtId="0" fontId="0" fillId="6" borderId="0" xfId="0" applyFill="1" applyAlignment="1">
      <alignment horizontal="left" wrapText="1"/>
    </xf>
    <xf numFmtId="0" fontId="0" fillId="6" borderId="0" xfId="0" applyFill="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pitsco.com/Straw-Rockets-Getting-Started-Package" TargetMode="External"/><Relationship Id="rId3" Type="http://schemas.openxmlformats.org/officeDocument/2006/relationships/hyperlink" Target="https://a.co/d/1Ck5Awm" TargetMode="External"/><Relationship Id="rId7" Type="http://schemas.openxmlformats.org/officeDocument/2006/relationships/hyperlink" Target="https://edventures.com/collections/bricklab" TargetMode="External"/><Relationship Id="rId12" Type="http://schemas.openxmlformats.org/officeDocument/2006/relationships/printerSettings" Target="../printerSettings/printerSettings7.bin"/><Relationship Id="rId2" Type="http://schemas.openxmlformats.org/officeDocument/2006/relationships/hyperlink" Target="https://a.co/d/fwjHvU1" TargetMode="External"/><Relationship Id="rId1" Type="http://schemas.openxmlformats.org/officeDocument/2006/relationships/hyperlink" Target="https://www.fivesdesigns.com/" TargetMode="External"/><Relationship Id="rId6" Type="http://schemas.openxmlformats.org/officeDocument/2006/relationships/hyperlink" Target="https://a.co/d/9euuS0Y" TargetMode="External"/><Relationship Id="rId11" Type="http://schemas.openxmlformats.org/officeDocument/2006/relationships/hyperlink" Target="https://www.pitsco.com/Maglev-Elementary-STEM-Activity-Guide" TargetMode="External"/><Relationship Id="rId5" Type="http://schemas.openxmlformats.org/officeDocument/2006/relationships/hyperlink" Target="https://a.co/d/i06XvcD" TargetMode="External"/><Relationship Id="rId10" Type="http://schemas.openxmlformats.org/officeDocument/2006/relationships/hyperlink" Target="https://www.pitsco.com/Maglev-Vehicles-Getting-Started-Package" TargetMode="External"/><Relationship Id="rId4" Type="http://schemas.openxmlformats.org/officeDocument/2006/relationships/hyperlink" Target="https://a.co/d/b1yGa0w" TargetMode="External"/><Relationship Id="rId9" Type="http://schemas.openxmlformats.org/officeDocument/2006/relationships/hyperlink" Target="https://stemfinity.com/products/makedo-scru-combo?keyword=makedo"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edventures.com/collections/bricklab" TargetMode="External"/><Relationship Id="rId21" Type="http://schemas.openxmlformats.org/officeDocument/2006/relationships/hyperlink" Target="https://store.soinc.org/us/elementary/c/2751/elementary-science-olympiad-fun-day-fun-night-rules/p/124426" TargetMode="External"/><Relationship Id="rId42" Type="http://schemas.openxmlformats.org/officeDocument/2006/relationships/hyperlink" Target="https://www.amazon.com/gp/product/1404819096/ref=ppx_od_dt_b_asin_title_s06?ie=UTF8&amp;psc=1" TargetMode="External"/><Relationship Id="rId47" Type="http://schemas.openxmlformats.org/officeDocument/2006/relationships/hyperlink" Target="https://www.amazon.com/dp/B00LHE5OSQ?psc=1&amp;ref=product_details" TargetMode="External"/><Relationship Id="rId63" Type="http://schemas.openxmlformats.org/officeDocument/2006/relationships/hyperlink" Target="https://www.amazon.com/gp/product/1638788308/ref=asin_title?ie=UTF8&amp;psc=1" TargetMode="External"/><Relationship Id="rId68" Type="http://schemas.openxmlformats.org/officeDocument/2006/relationships/hyperlink" Target="https://www.amazon.com/gp/product/1438050445/ref=ppx_od_dt_b_asin_title_s01?ie=UTF8&amp;psc=1" TargetMode="External"/><Relationship Id="rId16" Type="http://schemas.openxmlformats.org/officeDocument/2006/relationships/hyperlink" Target="https://www.wardsci.com/store/product/23298634/elementary-science-olympiad-in-a-box" TargetMode="External"/><Relationship Id="rId11" Type="http://schemas.openxmlformats.org/officeDocument/2006/relationships/hyperlink" Target="https://a.co/d/7or2Hyw" TargetMode="External"/><Relationship Id="rId32" Type="http://schemas.openxmlformats.org/officeDocument/2006/relationships/hyperlink" Target="https://www.amazon.com/dp/B0BW3TCKXJ?psc=1&amp;ref=product_details" TargetMode="External"/><Relationship Id="rId37" Type="http://schemas.openxmlformats.org/officeDocument/2006/relationships/hyperlink" Target="https://www.amazon.com/gp/product/B07T7N3K6R/ref=ppx_od_dt_b_asin_title_s04?ie=UTF8&amp;psc=1" TargetMode="External"/><Relationship Id="rId53" Type="http://schemas.openxmlformats.org/officeDocument/2006/relationships/hyperlink" Target="https://www.amazon.com/gp/product/B0094JTZOU/ref=asin_title?ie=UTF8&amp;psc=1" TargetMode="External"/><Relationship Id="rId58" Type="http://schemas.openxmlformats.org/officeDocument/2006/relationships/hyperlink" Target="https://www.amazon.com/gp/product/B000EG8DPY/ref=asin_title?ie=UTF8&amp;psc=1" TargetMode="External"/><Relationship Id="rId74" Type="http://schemas.openxmlformats.org/officeDocument/2006/relationships/hyperlink" Target="https://www.amazon.com/gp/product/1515829006/ref=ppx_od_dt_b_asin_title_s06?ie=UTF8&amp;psc=1" TargetMode="External"/><Relationship Id="rId79" Type="http://schemas.openxmlformats.org/officeDocument/2006/relationships/hyperlink" Target="https://www.acornnaturalists.com/products/kits-games/acorn-naturalists-kits-games/budding-naturalists-adventure-kits.html" TargetMode="External"/><Relationship Id="rId5" Type="http://schemas.openxmlformats.org/officeDocument/2006/relationships/hyperlink" Target="https://a.co/d/9iAhruL" TargetMode="External"/><Relationship Id="rId61" Type="http://schemas.openxmlformats.org/officeDocument/2006/relationships/hyperlink" Target="https://www.amazon.com/gp/product/1732117322/ref=asin_title?ie=UTF8&amp;psc=1" TargetMode="External"/><Relationship Id="rId82" Type="http://schemas.openxmlformats.org/officeDocument/2006/relationships/hyperlink" Target="https://www.kjmagnetics.com/proddetail.asp?prod=DC8-N52" TargetMode="External"/><Relationship Id="rId19" Type="http://schemas.openxmlformats.org/officeDocument/2006/relationships/hyperlink" Target="https://a.co/d/9v1AM02" TargetMode="External"/><Relationship Id="rId14" Type="http://schemas.openxmlformats.org/officeDocument/2006/relationships/hyperlink" Target="https://a.co/d/ghM6BjR" TargetMode="External"/><Relationship Id="rId22" Type="http://schemas.openxmlformats.org/officeDocument/2006/relationships/hyperlink" Target="https://store.soinc.org/us/elementary/c/2751/competitive-tournament-rules/p/124425" TargetMode="External"/><Relationship Id="rId27" Type="http://schemas.openxmlformats.org/officeDocument/2006/relationships/hyperlink" Target="https://edventures.com/products/bricklab-activity-cards" TargetMode="External"/><Relationship Id="rId30" Type="http://schemas.openxmlformats.org/officeDocument/2006/relationships/hyperlink" Target="https://www.amazon.com/dp/B01N4LF3ZL?psc=1&amp;ref=product_details" TargetMode="External"/><Relationship Id="rId35" Type="http://schemas.openxmlformats.org/officeDocument/2006/relationships/hyperlink" Target="https://www.amazon.com/gp/product/1555914845/ref=ppx_od_dt_b_asin_title_s03?ie=UTF8&amp;psc=1" TargetMode="External"/><Relationship Id="rId43" Type="http://schemas.openxmlformats.org/officeDocument/2006/relationships/hyperlink" Target="https://www.amazon.com/gp/product/1404819088/ref=ppx_od_dt_b_asin_title_s06?ie=UTF8&amp;psc=1" TargetMode="External"/><Relationship Id="rId48" Type="http://schemas.openxmlformats.org/officeDocument/2006/relationships/hyperlink" Target="https://www.amazon.com/dp/B07T4JX1K4?psc=1&amp;ref=product_details" TargetMode="External"/><Relationship Id="rId56" Type="http://schemas.openxmlformats.org/officeDocument/2006/relationships/hyperlink" Target="https://www.amazon.com/gp/product/099782980X/ref=asin_title?ie=UTF8&amp;psc=1" TargetMode="External"/><Relationship Id="rId64" Type="http://schemas.openxmlformats.org/officeDocument/2006/relationships/hyperlink" Target="https://www.amazon.com/gp/product/1486721087/ref=ppx_od_dt_b_asin_title_s00?ie=UTF8&amp;psc=1" TargetMode="External"/><Relationship Id="rId69" Type="http://schemas.openxmlformats.org/officeDocument/2006/relationships/hyperlink" Target="https://www.amazon.com/dp/0648532151?psc=1&amp;ref=product_details" TargetMode="External"/><Relationship Id="rId77" Type="http://schemas.openxmlformats.org/officeDocument/2006/relationships/hyperlink" Target="https://www.bhphotovideo.com/c/product/1489806-REG/vortex_cf_4313_10x50_crossfire_hd_binocular.html" TargetMode="External"/><Relationship Id="rId8" Type="http://schemas.openxmlformats.org/officeDocument/2006/relationships/hyperlink" Target="https://a.co/d/3tJTyaO" TargetMode="External"/><Relationship Id="rId51" Type="http://schemas.openxmlformats.org/officeDocument/2006/relationships/hyperlink" Target="https://www.amazon.com/gp/product/B00542NV32/ref=asin_title?ie=UTF8&amp;psc=1" TargetMode="External"/><Relationship Id="rId72" Type="http://schemas.openxmlformats.org/officeDocument/2006/relationships/hyperlink" Target="https://www.amazon.com/dp/1404822003?psc=1&amp;ref=product_details" TargetMode="External"/><Relationship Id="rId80" Type="http://schemas.openxmlformats.org/officeDocument/2006/relationships/hyperlink" Target="https://www.acornnaturalists.com/pocket-naturalistr-laminated-field-guides-western-collection-11-guides.html" TargetMode="External"/><Relationship Id="rId3" Type="http://schemas.openxmlformats.org/officeDocument/2006/relationships/hyperlink" Target="https://a.co/d/6l3kOiG" TargetMode="External"/><Relationship Id="rId12" Type="http://schemas.openxmlformats.org/officeDocument/2006/relationships/hyperlink" Target="https://a.co/d/8p8B2ld" TargetMode="External"/><Relationship Id="rId17" Type="http://schemas.openxmlformats.org/officeDocument/2006/relationships/hyperlink" Target="https://a.co/d/eIxlEh9" TargetMode="External"/><Relationship Id="rId25" Type="http://schemas.openxmlformats.org/officeDocument/2006/relationships/hyperlink" Target="https://edventures.com/collections/bricklab" TargetMode="External"/><Relationship Id="rId33" Type="http://schemas.openxmlformats.org/officeDocument/2006/relationships/hyperlink" Target="https://www.amazon.com/dp/1433303167?psc=1&amp;ref=product_details" TargetMode="External"/><Relationship Id="rId38" Type="http://schemas.openxmlformats.org/officeDocument/2006/relationships/hyperlink" Target="https://www.amazon.com/gp/product/1561456896/ref=ppx_od_dt_b_asin_title_s06?ie=UTF8&amp;psc=1" TargetMode="External"/><Relationship Id="rId46" Type="http://schemas.openxmlformats.org/officeDocument/2006/relationships/hyperlink" Target="https://www.amazon.com/gp/product/0679749268/ref=ppx_od_dt_b_asin_title_s08?ie=UTF8&amp;psc=1" TargetMode="External"/><Relationship Id="rId59" Type="http://schemas.openxmlformats.org/officeDocument/2006/relationships/hyperlink" Target="https://www.amazon.com/gp/product/B01N5TEHLI/ref=asin_title?ie=UTF8&amp;psc=1" TargetMode="External"/><Relationship Id="rId67" Type="http://schemas.openxmlformats.org/officeDocument/2006/relationships/hyperlink" Target="https://www.amazon.com/gp/product/1631583476/ref=ppx_od_dt_b_asin_title_s01?ie=UTF8&amp;psc=1" TargetMode="External"/><Relationship Id="rId20" Type="http://schemas.openxmlformats.org/officeDocument/2006/relationships/hyperlink" Target="https://a.co/d/awoQ5iR" TargetMode="External"/><Relationship Id="rId41" Type="http://schemas.openxmlformats.org/officeDocument/2006/relationships/hyperlink" Target="https://www.amazon.com/gp/product/B0CHQMFD25/ref=ppx_od_dt_b_asin_title_s06?ie=UTF8&amp;psc=1" TargetMode="External"/><Relationship Id="rId54" Type="http://schemas.openxmlformats.org/officeDocument/2006/relationships/hyperlink" Target="https://www.amazon.com/gp/product/B08S38L98J/ref=asin_title?ie=UTF8&amp;psc=1" TargetMode="External"/><Relationship Id="rId62" Type="http://schemas.openxmlformats.org/officeDocument/2006/relationships/hyperlink" Target="https://www.amazon.com/gp/product/1438050445/ref=asin_title?ie=UTF8&amp;psc=1" TargetMode="External"/><Relationship Id="rId70" Type="http://schemas.openxmlformats.org/officeDocument/2006/relationships/hyperlink" Target="https://www.amazon.com/dp/1619306387?psc=1&amp;ref=product_details" TargetMode="External"/><Relationship Id="rId75" Type="http://schemas.openxmlformats.org/officeDocument/2006/relationships/hyperlink" Target="https://www.amazon.com/gp/product/1426212828/ref=asin_title?ie=UTF8&amp;psc=1" TargetMode="External"/><Relationship Id="rId83" Type="http://schemas.openxmlformats.org/officeDocument/2006/relationships/hyperlink" Target="https://stemfinity.com/collections/makey-makey" TargetMode="External"/><Relationship Id="rId1" Type="http://schemas.openxmlformats.org/officeDocument/2006/relationships/hyperlink" Target="https://a.co/d/iSX8wZD" TargetMode="External"/><Relationship Id="rId6" Type="http://schemas.openxmlformats.org/officeDocument/2006/relationships/hyperlink" Target="https://a.co/d/1DtETpO" TargetMode="External"/><Relationship Id="rId15" Type="http://schemas.openxmlformats.org/officeDocument/2006/relationships/hyperlink" Target="https://www.acornnaturalists.com/nature-circlesr-schoolyard-adventure-cards.html" TargetMode="External"/><Relationship Id="rId23" Type="http://schemas.openxmlformats.org/officeDocument/2006/relationships/hyperlink" Target="https://store.soinc.org/us/elementary/c/2751/elementary-science-olympiad-for-all-digital-book/p/171108" TargetMode="External"/><Relationship Id="rId28" Type="http://schemas.openxmlformats.org/officeDocument/2006/relationships/hyperlink" Target="https://edventures.com/products/building-charades-cards" TargetMode="External"/><Relationship Id="rId36" Type="http://schemas.openxmlformats.org/officeDocument/2006/relationships/hyperlink" Target="https://www.amazon.com/gp/product/B095J59XRM/ref=ppx_od_dt_b_asin_title_s04?ie=UTF8&amp;psc=1" TargetMode="External"/><Relationship Id="rId49" Type="http://schemas.openxmlformats.org/officeDocument/2006/relationships/hyperlink" Target="https://www.amazon.com/gp/product/B08LVM9361/ref=asin_title?ie=UTF8&amp;psc=1" TargetMode="External"/><Relationship Id="rId57" Type="http://schemas.openxmlformats.org/officeDocument/2006/relationships/hyperlink" Target="https://www.amazon.com/gp/product/B081J78KFC/ref=asin_title?ie=UTF8&amp;psc=1" TargetMode="External"/><Relationship Id="rId10" Type="http://schemas.openxmlformats.org/officeDocument/2006/relationships/hyperlink" Target="https://a.co/d/2HwJC8r" TargetMode="External"/><Relationship Id="rId31" Type="http://schemas.openxmlformats.org/officeDocument/2006/relationships/hyperlink" Target="https://www.amazon.com/dp/0977379590?psc=1&amp;ref=product_details" TargetMode="External"/><Relationship Id="rId44" Type="http://schemas.openxmlformats.org/officeDocument/2006/relationships/hyperlink" Target="https://www.amazon.com/gp/product/1543500803/ref=ppx_od_dt_b_asin_title_s06?ie=UTF8&amp;psc=1" TargetMode="External"/><Relationship Id="rId52" Type="http://schemas.openxmlformats.org/officeDocument/2006/relationships/hyperlink" Target="https://www.amazon.com/gp/product/B074GYGQXY/ref=asin_title?ie=UTF8&amp;psc=1" TargetMode="External"/><Relationship Id="rId60" Type="http://schemas.openxmlformats.org/officeDocument/2006/relationships/hyperlink" Target="https://www.amazon.com/gp/product/B0080IGXN2/ref=asin_title?ie=UTF8&amp;psc=1" TargetMode="External"/><Relationship Id="rId65" Type="http://schemas.openxmlformats.org/officeDocument/2006/relationships/hyperlink" Target="https://www.amazon.com/gp/product/0803741448/ref=ppx_od_dt_b_asin_title_s00?ie=UTF8&amp;psc=1" TargetMode="External"/><Relationship Id="rId73" Type="http://schemas.openxmlformats.org/officeDocument/2006/relationships/hyperlink" Target="https://www.amazon.com/gp/product/1404803319/ref=ppx_od_dt_b_asin_title_s06?ie=UTF8&amp;psc=1" TargetMode="External"/><Relationship Id="rId78" Type="http://schemas.openxmlformats.org/officeDocument/2006/relationships/hyperlink" Target="https://www.acornnaturalists.com/products/kits-games/acorn-naturalists-kits-games/discovery-kits.html" TargetMode="External"/><Relationship Id="rId81" Type="http://schemas.openxmlformats.org/officeDocument/2006/relationships/hyperlink" Target="https://a.co/d/awoQ5iR" TargetMode="External"/><Relationship Id="rId4" Type="http://schemas.openxmlformats.org/officeDocument/2006/relationships/hyperlink" Target="https://a.co/d/hHeuhpm" TargetMode="External"/><Relationship Id="rId9" Type="http://schemas.openxmlformats.org/officeDocument/2006/relationships/hyperlink" Target="https://a.co/d/iSX8wZD" TargetMode="External"/><Relationship Id="rId13" Type="http://schemas.openxmlformats.org/officeDocument/2006/relationships/hyperlink" Target="https://www.acornnaturalists.com/products/kits-games/acorn-naturalists-kits-games/get-outdoors-packs.html" TargetMode="External"/><Relationship Id="rId18" Type="http://schemas.openxmlformats.org/officeDocument/2006/relationships/hyperlink" Target="https://a.co/d/bIgstCQ" TargetMode="External"/><Relationship Id="rId39" Type="http://schemas.openxmlformats.org/officeDocument/2006/relationships/hyperlink" Target="https://www.amazon.com/gp/product/1515797678/ref=ppx_od_dt_b_asin_title_s06?ie=UTF8&amp;psc=1" TargetMode="External"/><Relationship Id="rId34" Type="http://schemas.openxmlformats.org/officeDocument/2006/relationships/hyperlink" Target="https://www.amazon.com/gp/product/006445214X/ref=ppx_od_dt_b_asin_title_s00?ie=UTF8&amp;psc=1" TargetMode="External"/><Relationship Id="rId50" Type="http://schemas.openxmlformats.org/officeDocument/2006/relationships/hyperlink" Target="https://www.amazon.com/gp/product/1838695303/ref=asin_title?ie=UTF8&amp;psc=1" TargetMode="External"/><Relationship Id="rId55" Type="http://schemas.openxmlformats.org/officeDocument/2006/relationships/hyperlink" Target="https://www.amazon.com/gp/product/B074CY9F33/ref=asin_title?ie=UTF8&amp;psc=1" TargetMode="External"/><Relationship Id="rId76" Type="http://schemas.openxmlformats.org/officeDocument/2006/relationships/hyperlink" Target="https://www.amazon.com/dp/B0055UT0PG?ref=product_details&amp;th=1" TargetMode="External"/><Relationship Id="rId7" Type="http://schemas.openxmlformats.org/officeDocument/2006/relationships/hyperlink" Target="https://a.co/d/4rciRsl" TargetMode="External"/><Relationship Id="rId71" Type="http://schemas.openxmlformats.org/officeDocument/2006/relationships/hyperlink" Target="https://www.amazon.com/gp/product/1404803483/ref=ppx_od_dt_b_asin_title_s04?ie=UTF8&amp;psc=1" TargetMode="External"/><Relationship Id="rId2" Type="http://schemas.openxmlformats.org/officeDocument/2006/relationships/hyperlink" Target="https://a.co/d/iAH7aqi" TargetMode="External"/><Relationship Id="rId29" Type="http://schemas.openxmlformats.org/officeDocument/2006/relationships/hyperlink" Target="https://www.amazon.com/dp/B08QMMZPCY?psc=1&amp;ref=product_details" TargetMode="External"/><Relationship Id="rId24" Type="http://schemas.openxmlformats.org/officeDocument/2006/relationships/hyperlink" Target="https://www.fishwildlife.org/projectwild/project-wild" TargetMode="External"/><Relationship Id="rId40" Type="http://schemas.openxmlformats.org/officeDocument/2006/relationships/hyperlink" Target="https://www.amazon.com/gp/product/1426328435/ref=ppx_od_dt_b_asin_title_s06?ie=UTF8&amp;psc=1" TargetMode="External"/><Relationship Id="rId45" Type="http://schemas.openxmlformats.org/officeDocument/2006/relationships/hyperlink" Target="https://www.amazon.com/gp/product/B099K7ZTMM/ref=ppx_od_dt_b_asin_title_s08?ie=UTF8&amp;psc=1" TargetMode="External"/><Relationship Id="rId66" Type="http://schemas.openxmlformats.org/officeDocument/2006/relationships/hyperlink" Target="https://www.amazon.com/gp/product/1619306999/ref=ppx_od_dt_b_asin_title_s00?ie=UTF8&amp;psc=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s://a.co/d/6POTrPs" TargetMode="External"/><Relationship Id="rId21" Type="http://schemas.openxmlformats.org/officeDocument/2006/relationships/hyperlink" Target="https://a.co/d/48GYnjb" TargetMode="External"/><Relationship Id="rId42" Type="http://schemas.openxmlformats.org/officeDocument/2006/relationships/hyperlink" Target="https://a.co/d/3a4Wnip" TargetMode="External"/><Relationship Id="rId63" Type="http://schemas.openxmlformats.org/officeDocument/2006/relationships/hyperlink" Target="https://a.co/d/9MUF9bG" TargetMode="External"/><Relationship Id="rId84" Type="http://schemas.openxmlformats.org/officeDocument/2006/relationships/hyperlink" Target="https://a.co/d/2JX45M0" TargetMode="External"/><Relationship Id="rId138" Type="http://schemas.openxmlformats.org/officeDocument/2006/relationships/hyperlink" Target="https://a.co/d/b1yGa0w" TargetMode="External"/><Relationship Id="rId159" Type="http://schemas.openxmlformats.org/officeDocument/2006/relationships/hyperlink" Target="https://a.co/d/a89bkb4" TargetMode="External"/><Relationship Id="rId170" Type="http://schemas.openxmlformats.org/officeDocument/2006/relationships/hyperlink" Target="https://a.co/d/7yEUzH2" TargetMode="External"/><Relationship Id="rId191" Type="http://schemas.openxmlformats.org/officeDocument/2006/relationships/hyperlink" Target="https://a.co/d/39DsHk5" TargetMode="External"/><Relationship Id="rId205" Type="http://schemas.openxmlformats.org/officeDocument/2006/relationships/hyperlink" Target="https://a.co/d/4wM9ux2" TargetMode="External"/><Relationship Id="rId107" Type="http://schemas.openxmlformats.org/officeDocument/2006/relationships/hyperlink" Target="https://a.co/d/0RHUtus" TargetMode="External"/><Relationship Id="rId11" Type="http://schemas.openxmlformats.org/officeDocument/2006/relationships/hyperlink" Target="https://a.co/d/i6NY11X" TargetMode="External"/><Relationship Id="rId32" Type="http://schemas.openxmlformats.org/officeDocument/2006/relationships/hyperlink" Target="https://a.co/d/4rciRsl" TargetMode="External"/><Relationship Id="rId53" Type="http://schemas.openxmlformats.org/officeDocument/2006/relationships/hyperlink" Target="https://a.co/d/3v7rRVG" TargetMode="External"/><Relationship Id="rId74" Type="http://schemas.openxmlformats.org/officeDocument/2006/relationships/hyperlink" Target="https://a.co/d/jkyKhS3" TargetMode="External"/><Relationship Id="rId128" Type="http://schemas.openxmlformats.org/officeDocument/2006/relationships/hyperlink" Target="https://a.co/d/iOINKmk" TargetMode="External"/><Relationship Id="rId149" Type="http://schemas.openxmlformats.org/officeDocument/2006/relationships/hyperlink" Target="https://a.co/d/8OFFwQ6" TargetMode="External"/><Relationship Id="rId5" Type="http://schemas.openxmlformats.org/officeDocument/2006/relationships/hyperlink" Target="https://a.co/d/9S2j1U5" TargetMode="External"/><Relationship Id="rId95" Type="http://schemas.openxmlformats.org/officeDocument/2006/relationships/hyperlink" Target="https://a.co/d/dZdDmYl" TargetMode="External"/><Relationship Id="rId160" Type="http://schemas.openxmlformats.org/officeDocument/2006/relationships/hyperlink" Target="https://a.co/d/fBsc5O7" TargetMode="External"/><Relationship Id="rId181" Type="http://schemas.openxmlformats.org/officeDocument/2006/relationships/hyperlink" Target="https://a.co/d/am4328x" TargetMode="External"/><Relationship Id="rId22" Type="http://schemas.openxmlformats.org/officeDocument/2006/relationships/hyperlink" Target="https://a.co/d/9zf6ziz" TargetMode="External"/><Relationship Id="rId43" Type="http://schemas.openxmlformats.org/officeDocument/2006/relationships/hyperlink" Target="https://a.co/d/3VYcsqj" TargetMode="External"/><Relationship Id="rId64" Type="http://schemas.openxmlformats.org/officeDocument/2006/relationships/hyperlink" Target="https://a.co/d/euUFynj" TargetMode="External"/><Relationship Id="rId118" Type="http://schemas.openxmlformats.org/officeDocument/2006/relationships/hyperlink" Target="https://a.co/d/979paar" TargetMode="External"/><Relationship Id="rId139" Type="http://schemas.openxmlformats.org/officeDocument/2006/relationships/hyperlink" Target="https://a.co/d/i06XvcD" TargetMode="External"/><Relationship Id="rId85" Type="http://schemas.openxmlformats.org/officeDocument/2006/relationships/hyperlink" Target="https://a.co/d/fIJZwhp" TargetMode="External"/><Relationship Id="rId150" Type="http://schemas.openxmlformats.org/officeDocument/2006/relationships/hyperlink" Target="https://a.co/d/a6sZq5L" TargetMode="External"/><Relationship Id="rId171" Type="http://schemas.openxmlformats.org/officeDocument/2006/relationships/hyperlink" Target="https://a.co/d/4facWWQ" TargetMode="External"/><Relationship Id="rId192" Type="http://schemas.openxmlformats.org/officeDocument/2006/relationships/hyperlink" Target="https://a.co/d/1CAhPrV" TargetMode="External"/><Relationship Id="rId206" Type="http://schemas.openxmlformats.org/officeDocument/2006/relationships/hyperlink" Target="https://a.co/d/8ECPzZ2" TargetMode="External"/><Relationship Id="rId12" Type="http://schemas.openxmlformats.org/officeDocument/2006/relationships/hyperlink" Target="https://a.co/d/adYwt3m" TargetMode="External"/><Relationship Id="rId33" Type="http://schemas.openxmlformats.org/officeDocument/2006/relationships/hyperlink" Target="https://a.co/d/3tJTyaO" TargetMode="External"/><Relationship Id="rId108" Type="http://schemas.openxmlformats.org/officeDocument/2006/relationships/hyperlink" Target="https://a.co/d/2EOcURU" TargetMode="External"/><Relationship Id="rId129" Type="http://schemas.openxmlformats.org/officeDocument/2006/relationships/hyperlink" Target="https://a.co/d/c5bznsX" TargetMode="External"/><Relationship Id="rId54" Type="http://schemas.openxmlformats.org/officeDocument/2006/relationships/hyperlink" Target="https://a.co/d/0NovJQd" TargetMode="External"/><Relationship Id="rId75" Type="http://schemas.openxmlformats.org/officeDocument/2006/relationships/hyperlink" Target="https://a.co/d/5fNxwPw" TargetMode="External"/><Relationship Id="rId96" Type="http://schemas.openxmlformats.org/officeDocument/2006/relationships/hyperlink" Target="https://a.co/d/dJF7QnH" TargetMode="External"/><Relationship Id="rId140" Type="http://schemas.openxmlformats.org/officeDocument/2006/relationships/hyperlink" Target="https://a.co/d/5f9LZUQ" TargetMode="External"/><Relationship Id="rId161" Type="http://schemas.openxmlformats.org/officeDocument/2006/relationships/hyperlink" Target="https://a.co/d/gwQNIuJ" TargetMode="External"/><Relationship Id="rId182" Type="http://schemas.openxmlformats.org/officeDocument/2006/relationships/hyperlink" Target="https://a.co/d/fzf5Cj8" TargetMode="External"/><Relationship Id="rId6" Type="http://schemas.openxmlformats.org/officeDocument/2006/relationships/hyperlink" Target="https://a.co/d/j4Pi62g" TargetMode="External"/><Relationship Id="rId23" Type="http://schemas.openxmlformats.org/officeDocument/2006/relationships/hyperlink" Target="https://a.co/d/5IsOnGY" TargetMode="External"/><Relationship Id="rId119" Type="http://schemas.openxmlformats.org/officeDocument/2006/relationships/hyperlink" Target="https://a.co/d/8nlwqdj" TargetMode="External"/><Relationship Id="rId44" Type="http://schemas.openxmlformats.org/officeDocument/2006/relationships/hyperlink" Target="https://a.co/d/7Yvm6w6" TargetMode="External"/><Relationship Id="rId65" Type="http://schemas.openxmlformats.org/officeDocument/2006/relationships/hyperlink" Target="https://a.co/d/ajtz0Sf" TargetMode="External"/><Relationship Id="rId86" Type="http://schemas.openxmlformats.org/officeDocument/2006/relationships/hyperlink" Target="https://a.co/d/8PEmaRM" TargetMode="External"/><Relationship Id="rId130" Type="http://schemas.openxmlformats.org/officeDocument/2006/relationships/hyperlink" Target="https://a.co/d/bjbmpEc" TargetMode="External"/><Relationship Id="rId151" Type="http://schemas.openxmlformats.org/officeDocument/2006/relationships/hyperlink" Target="https://a.co/d/fRlVPpP" TargetMode="External"/><Relationship Id="rId172" Type="http://schemas.openxmlformats.org/officeDocument/2006/relationships/hyperlink" Target="https://a.co/d/4uzmct2" TargetMode="External"/><Relationship Id="rId193" Type="http://schemas.openxmlformats.org/officeDocument/2006/relationships/hyperlink" Target="https://a.co/d/i1Bj4Vg" TargetMode="External"/><Relationship Id="rId207" Type="http://schemas.openxmlformats.org/officeDocument/2006/relationships/hyperlink" Target="https://a.co/d/eQydsix" TargetMode="External"/><Relationship Id="rId13" Type="http://schemas.openxmlformats.org/officeDocument/2006/relationships/hyperlink" Target="https://a.co/d/jhIDeT3" TargetMode="External"/><Relationship Id="rId109" Type="http://schemas.openxmlformats.org/officeDocument/2006/relationships/hyperlink" Target="https://a.co/d/8QLBGbY" TargetMode="External"/><Relationship Id="rId34" Type="http://schemas.openxmlformats.org/officeDocument/2006/relationships/hyperlink" Target="https://a.co/d/iSX8wZD" TargetMode="External"/><Relationship Id="rId55" Type="http://schemas.openxmlformats.org/officeDocument/2006/relationships/hyperlink" Target="https://a.co/d/bV3RvoH" TargetMode="External"/><Relationship Id="rId76" Type="http://schemas.openxmlformats.org/officeDocument/2006/relationships/hyperlink" Target="https://a.co/d/7OmEbtb" TargetMode="External"/><Relationship Id="rId97" Type="http://schemas.openxmlformats.org/officeDocument/2006/relationships/hyperlink" Target="https://a.co/d/i6iKEO5" TargetMode="External"/><Relationship Id="rId120" Type="http://schemas.openxmlformats.org/officeDocument/2006/relationships/hyperlink" Target="https://a.co/d/9jtY0bL" TargetMode="External"/><Relationship Id="rId141" Type="http://schemas.openxmlformats.org/officeDocument/2006/relationships/hyperlink" Target="https://a.co/d/5TWbS6W" TargetMode="External"/><Relationship Id="rId7" Type="http://schemas.openxmlformats.org/officeDocument/2006/relationships/hyperlink" Target="https://a.co/d/0z24W0k" TargetMode="External"/><Relationship Id="rId162" Type="http://schemas.openxmlformats.org/officeDocument/2006/relationships/hyperlink" Target="https://a.co/d/bPhUdJi" TargetMode="External"/><Relationship Id="rId183" Type="http://schemas.openxmlformats.org/officeDocument/2006/relationships/hyperlink" Target="https://a.co/d/4WDWl9t" TargetMode="External"/><Relationship Id="rId24" Type="http://schemas.openxmlformats.org/officeDocument/2006/relationships/hyperlink" Target="https://a.co/d/58zLO06" TargetMode="External"/><Relationship Id="rId45" Type="http://schemas.openxmlformats.org/officeDocument/2006/relationships/hyperlink" Target="https://a.co/d/dzljKCl" TargetMode="External"/><Relationship Id="rId66" Type="http://schemas.openxmlformats.org/officeDocument/2006/relationships/hyperlink" Target="https://a.co/d/1eQdRVk" TargetMode="External"/><Relationship Id="rId87" Type="http://schemas.openxmlformats.org/officeDocument/2006/relationships/hyperlink" Target="https://a.co/d/3gmLs3l" TargetMode="External"/><Relationship Id="rId110" Type="http://schemas.openxmlformats.org/officeDocument/2006/relationships/hyperlink" Target="https://a.co/d/cFyT66k" TargetMode="External"/><Relationship Id="rId131" Type="http://schemas.openxmlformats.org/officeDocument/2006/relationships/hyperlink" Target="https://a.co/d/6U3W1aw" TargetMode="External"/><Relationship Id="rId152" Type="http://schemas.openxmlformats.org/officeDocument/2006/relationships/hyperlink" Target="https://a.co/d/fLhsj1j" TargetMode="External"/><Relationship Id="rId173" Type="http://schemas.openxmlformats.org/officeDocument/2006/relationships/hyperlink" Target="https://a.co/d/0FhPJmT" TargetMode="External"/><Relationship Id="rId194" Type="http://schemas.openxmlformats.org/officeDocument/2006/relationships/hyperlink" Target="https://a.co/d/7OqvEfk" TargetMode="External"/><Relationship Id="rId208" Type="http://schemas.openxmlformats.org/officeDocument/2006/relationships/hyperlink" Target="https://a.co/d/65m7fZQ" TargetMode="External"/><Relationship Id="rId19" Type="http://schemas.openxmlformats.org/officeDocument/2006/relationships/hyperlink" Target="https://a.co/d/iBdIsQT" TargetMode="External"/><Relationship Id="rId14" Type="http://schemas.openxmlformats.org/officeDocument/2006/relationships/hyperlink" Target="https://a.co/d/hb6WQQp" TargetMode="External"/><Relationship Id="rId30" Type="http://schemas.openxmlformats.org/officeDocument/2006/relationships/hyperlink" Target="https://a.co/d/9iAhruL" TargetMode="External"/><Relationship Id="rId35" Type="http://schemas.openxmlformats.org/officeDocument/2006/relationships/hyperlink" Target="https://a.co/d/2HwJC8r" TargetMode="External"/><Relationship Id="rId56" Type="http://schemas.openxmlformats.org/officeDocument/2006/relationships/hyperlink" Target="https://a.co/d/70K6gfQ" TargetMode="External"/><Relationship Id="rId77" Type="http://schemas.openxmlformats.org/officeDocument/2006/relationships/hyperlink" Target="https://a.co/d/a6sZq5L" TargetMode="External"/><Relationship Id="rId100" Type="http://schemas.openxmlformats.org/officeDocument/2006/relationships/hyperlink" Target="https://a.co/d/8sGpq2B" TargetMode="External"/><Relationship Id="rId105" Type="http://schemas.openxmlformats.org/officeDocument/2006/relationships/hyperlink" Target="https://a.co/d/67lixlG" TargetMode="External"/><Relationship Id="rId126" Type="http://schemas.openxmlformats.org/officeDocument/2006/relationships/hyperlink" Target="https://www.boltdepot.com/" TargetMode="External"/><Relationship Id="rId147" Type="http://schemas.openxmlformats.org/officeDocument/2006/relationships/hyperlink" Target="https://a.co/d/cxRwFn2" TargetMode="External"/><Relationship Id="rId168" Type="http://schemas.openxmlformats.org/officeDocument/2006/relationships/hyperlink" Target="https://a.co/d/74XC6X5" TargetMode="External"/><Relationship Id="rId8" Type="http://schemas.openxmlformats.org/officeDocument/2006/relationships/hyperlink" Target="https://a.co/d/8OOY9oM" TargetMode="External"/><Relationship Id="rId51" Type="http://schemas.openxmlformats.org/officeDocument/2006/relationships/hyperlink" Target="https://a.co/d/7fpprI7" TargetMode="External"/><Relationship Id="rId72" Type="http://schemas.openxmlformats.org/officeDocument/2006/relationships/hyperlink" Target="https://a.co/d/80Tqs7S" TargetMode="External"/><Relationship Id="rId93" Type="http://schemas.openxmlformats.org/officeDocument/2006/relationships/hyperlink" Target="https://a.co/d/4hQyiYw" TargetMode="External"/><Relationship Id="rId98" Type="http://schemas.openxmlformats.org/officeDocument/2006/relationships/hyperlink" Target="https://a.co/d/0YilZKm" TargetMode="External"/><Relationship Id="rId121" Type="http://schemas.openxmlformats.org/officeDocument/2006/relationships/hyperlink" Target="https://a.co/d/73RtiGX" TargetMode="External"/><Relationship Id="rId142" Type="http://schemas.openxmlformats.org/officeDocument/2006/relationships/hyperlink" Target="https://a.co/d/99yoOhw" TargetMode="External"/><Relationship Id="rId163" Type="http://schemas.openxmlformats.org/officeDocument/2006/relationships/hyperlink" Target="https://a.co/d/dp8aNU9" TargetMode="External"/><Relationship Id="rId184" Type="http://schemas.openxmlformats.org/officeDocument/2006/relationships/hyperlink" Target="https://a.co/d/7aXKRCi" TargetMode="External"/><Relationship Id="rId189" Type="http://schemas.openxmlformats.org/officeDocument/2006/relationships/hyperlink" Target="https://a.co/d/265Jh6B" TargetMode="External"/><Relationship Id="rId3" Type="http://schemas.openxmlformats.org/officeDocument/2006/relationships/hyperlink" Target="https://a.co/d/esykTS4" TargetMode="External"/><Relationship Id="rId214" Type="http://schemas.openxmlformats.org/officeDocument/2006/relationships/hyperlink" Target="https://a.co/d/3tPF4Io" TargetMode="External"/><Relationship Id="rId25" Type="http://schemas.openxmlformats.org/officeDocument/2006/relationships/hyperlink" Target="https://a.co/d/0IijJpX" TargetMode="External"/><Relationship Id="rId46" Type="http://schemas.openxmlformats.org/officeDocument/2006/relationships/hyperlink" Target="https://a.co/d/dEjS0iY" TargetMode="External"/><Relationship Id="rId67" Type="http://schemas.openxmlformats.org/officeDocument/2006/relationships/hyperlink" Target="https://a.co/d/505ntJr" TargetMode="External"/><Relationship Id="rId116" Type="http://schemas.openxmlformats.org/officeDocument/2006/relationships/hyperlink" Target="https://a.co/d/fPl2DoP" TargetMode="External"/><Relationship Id="rId137" Type="http://schemas.openxmlformats.org/officeDocument/2006/relationships/hyperlink" Target="https://a.co/d/1Ck5Awm" TargetMode="External"/><Relationship Id="rId158" Type="http://schemas.openxmlformats.org/officeDocument/2006/relationships/hyperlink" Target="https://a.co/d/c8b4AhS" TargetMode="External"/><Relationship Id="rId20" Type="http://schemas.openxmlformats.org/officeDocument/2006/relationships/hyperlink" Target="https://a.co/d/8JAOl4o" TargetMode="External"/><Relationship Id="rId41" Type="http://schemas.openxmlformats.org/officeDocument/2006/relationships/hyperlink" Target="https://a.co/d/9kHI4Mt" TargetMode="External"/><Relationship Id="rId62" Type="http://schemas.openxmlformats.org/officeDocument/2006/relationships/hyperlink" Target="https://a.co/d/0Pifjgx" TargetMode="External"/><Relationship Id="rId83" Type="http://schemas.openxmlformats.org/officeDocument/2006/relationships/hyperlink" Target="https://a.co/d/fwjHvU1" TargetMode="External"/><Relationship Id="rId88" Type="http://schemas.openxmlformats.org/officeDocument/2006/relationships/hyperlink" Target="https://a.co/d/isHIdmf" TargetMode="External"/><Relationship Id="rId111" Type="http://schemas.openxmlformats.org/officeDocument/2006/relationships/hyperlink" Target="https://a.co/d/7sOZYPd" TargetMode="External"/><Relationship Id="rId132" Type="http://schemas.openxmlformats.org/officeDocument/2006/relationships/hyperlink" Target="https://a.co/d/9cHJUep" TargetMode="External"/><Relationship Id="rId153" Type="http://schemas.openxmlformats.org/officeDocument/2006/relationships/hyperlink" Target="https://a.co/d/4bTG4gT" TargetMode="External"/><Relationship Id="rId174" Type="http://schemas.openxmlformats.org/officeDocument/2006/relationships/hyperlink" Target="https://a.co/d/62kAazS" TargetMode="External"/><Relationship Id="rId179" Type="http://schemas.openxmlformats.org/officeDocument/2006/relationships/hyperlink" Target="https://a.co/d/bRX3O6y" TargetMode="External"/><Relationship Id="rId195" Type="http://schemas.openxmlformats.org/officeDocument/2006/relationships/hyperlink" Target="https://a.co/d/9tat3hQ" TargetMode="External"/><Relationship Id="rId209" Type="http://schemas.openxmlformats.org/officeDocument/2006/relationships/hyperlink" Target="https://a.co/d/09QnUS2" TargetMode="External"/><Relationship Id="rId190" Type="http://schemas.openxmlformats.org/officeDocument/2006/relationships/hyperlink" Target="https://a.co/d/9bdde6i" TargetMode="External"/><Relationship Id="rId204" Type="http://schemas.openxmlformats.org/officeDocument/2006/relationships/hyperlink" Target="https://a.co/d/07nXyTS" TargetMode="External"/><Relationship Id="rId15" Type="http://schemas.openxmlformats.org/officeDocument/2006/relationships/hyperlink" Target="https://a.co/d/g24WkIN" TargetMode="External"/><Relationship Id="rId36" Type="http://schemas.openxmlformats.org/officeDocument/2006/relationships/hyperlink" Target="https://a.co/d/7or2Hyw" TargetMode="External"/><Relationship Id="rId57" Type="http://schemas.openxmlformats.org/officeDocument/2006/relationships/hyperlink" Target="https://a.co/d/ilgkcMU" TargetMode="External"/><Relationship Id="rId106" Type="http://schemas.openxmlformats.org/officeDocument/2006/relationships/hyperlink" Target="https://a.co/d/9jpVMq5" TargetMode="External"/><Relationship Id="rId127" Type="http://schemas.openxmlformats.org/officeDocument/2006/relationships/hyperlink" Target="https://a.co/d/iAH7aqi" TargetMode="External"/><Relationship Id="rId10" Type="http://schemas.openxmlformats.org/officeDocument/2006/relationships/hyperlink" Target="https://a.co/d/c5bznsX" TargetMode="External"/><Relationship Id="rId31" Type="http://schemas.openxmlformats.org/officeDocument/2006/relationships/hyperlink" Target="https://a.co/d/1DtETpO" TargetMode="External"/><Relationship Id="rId52" Type="http://schemas.openxmlformats.org/officeDocument/2006/relationships/hyperlink" Target="https://a.co/d/cuEtYLD" TargetMode="External"/><Relationship Id="rId73" Type="http://schemas.openxmlformats.org/officeDocument/2006/relationships/hyperlink" Target="https://a.co/d/bKLH8wx" TargetMode="External"/><Relationship Id="rId78" Type="http://schemas.openxmlformats.org/officeDocument/2006/relationships/hyperlink" Target="https://a.co/d/fVnmkB5" TargetMode="External"/><Relationship Id="rId94" Type="http://schemas.openxmlformats.org/officeDocument/2006/relationships/hyperlink" Target="https://a.co/d/5cVun0y" TargetMode="External"/><Relationship Id="rId99" Type="http://schemas.openxmlformats.org/officeDocument/2006/relationships/hyperlink" Target="https://a.co/d/09smnZr" TargetMode="External"/><Relationship Id="rId101" Type="http://schemas.openxmlformats.org/officeDocument/2006/relationships/hyperlink" Target="https://a.co/d/eDYqQVg" TargetMode="External"/><Relationship Id="rId122" Type="http://schemas.openxmlformats.org/officeDocument/2006/relationships/hyperlink" Target="https://a.co/d/4HOLDmw" TargetMode="External"/><Relationship Id="rId143" Type="http://schemas.openxmlformats.org/officeDocument/2006/relationships/hyperlink" Target="https://a.co/d/4w08u6U" TargetMode="External"/><Relationship Id="rId148" Type="http://schemas.openxmlformats.org/officeDocument/2006/relationships/hyperlink" Target="https://a.co/d/29mhJBA" TargetMode="External"/><Relationship Id="rId164" Type="http://schemas.openxmlformats.org/officeDocument/2006/relationships/hyperlink" Target="https://a.co/d/9IHnNFn" TargetMode="External"/><Relationship Id="rId169" Type="http://schemas.openxmlformats.org/officeDocument/2006/relationships/hyperlink" Target="https://a.co/d/d5oCiaH" TargetMode="External"/><Relationship Id="rId185" Type="http://schemas.openxmlformats.org/officeDocument/2006/relationships/hyperlink" Target="https://a.co/d/hKrxXNg" TargetMode="External"/><Relationship Id="rId4" Type="http://schemas.openxmlformats.org/officeDocument/2006/relationships/hyperlink" Target="https://a.co/d/7N2nPWZ" TargetMode="External"/><Relationship Id="rId9" Type="http://schemas.openxmlformats.org/officeDocument/2006/relationships/hyperlink" Target="https://a.co/d/a6IdDqw" TargetMode="External"/><Relationship Id="rId180" Type="http://schemas.openxmlformats.org/officeDocument/2006/relationships/hyperlink" Target="https://a.co/d/7uBkM8w" TargetMode="External"/><Relationship Id="rId210" Type="http://schemas.openxmlformats.org/officeDocument/2006/relationships/hyperlink" Target="https://a.co/d/6tPaEBw" TargetMode="External"/><Relationship Id="rId215" Type="http://schemas.openxmlformats.org/officeDocument/2006/relationships/printerSettings" Target="../printerSettings/printerSettings5.bin"/><Relationship Id="rId26" Type="http://schemas.openxmlformats.org/officeDocument/2006/relationships/hyperlink" Target="https://a.co/d/2jlQN4i" TargetMode="External"/><Relationship Id="rId47" Type="http://schemas.openxmlformats.org/officeDocument/2006/relationships/hyperlink" Target="https://a.co/d/7Qo3bfx" TargetMode="External"/><Relationship Id="rId68" Type="http://schemas.openxmlformats.org/officeDocument/2006/relationships/hyperlink" Target="https://a.co/d/dvVlIoa" TargetMode="External"/><Relationship Id="rId89" Type="http://schemas.openxmlformats.org/officeDocument/2006/relationships/hyperlink" Target="https://a.co/d/gdEx0vI" TargetMode="External"/><Relationship Id="rId112" Type="http://schemas.openxmlformats.org/officeDocument/2006/relationships/hyperlink" Target="https://a.co/d/3Xh3OJo" TargetMode="External"/><Relationship Id="rId133" Type="http://schemas.openxmlformats.org/officeDocument/2006/relationships/hyperlink" Target="https://a.co/d/ji9A2Vk" TargetMode="External"/><Relationship Id="rId154" Type="http://schemas.openxmlformats.org/officeDocument/2006/relationships/hyperlink" Target="https://a.co/d/5JreYBd" TargetMode="External"/><Relationship Id="rId175" Type="http://schemas.openxmlformats.org/officeDocument/2006/relationships/hyperlink" Target="https://a.co/d/eYOYu8d" TargetMode="External"/><Relationship Id="rId196" Type="http://schemas.openxmlformats.org/officeDocument/2006/relationships/hyperlink" Target="https://a.co/d/5XKbbqw" TargetMode="External"/><Relationship Id="rId200" Type="http://schemas.openxmlformats.org/officeDocument/2006/relationships/hyperlink" Target="https://a.co/d/bSuJ01i" TargetMode="External"/><Relationship Id="rId16" Type="http://schemas.openxmlformats.org/officeDocument/2006/relationships/hyperlink" Target="https://a.co/d/4t1olyg" TargetMode="External"/><Relationship Id="rId37" Type="http://schemas.openxmlformats.org/officeDocument/2006/relationships/hyperlink" Target="https://a.co/d/8p8B2ld" TargetMode="External"/><Relationship Id="rId58" Type="http://schemas.openxmlformats.org/officeDocument/2006/relationships/hyperlink" Target="https://a.co/d/6l3kOiG" TargetMode="External"/><Relationship Id="rId79" Type="http://schemas.openxmlformats.org/officeDocument/2006/relationships/hyperlink" Target="https://a.co/d/e5fZApt" TargetMode="External"/><Relationship Id="rId102" Type="http://schemas.openxmlformats.org/officeDocument/2006/relationships/hyperlink" Target="https://a.co/d/ay3mwbK" TargetMode="External"/><Relationship Id="rId123" Type="http://schemas.openxmlformats.org/officeDocument/2006/relationships/hyperlink" Target="https://a.co/d/2AED1dy" TargetMode="External"/><Relationship Id="rId144" Type="http://schemas.openxmlformats.org/officeDocument/2006/relationships/hyperlink" Target="https://a.co/d/fzepPdv" TargetMode="External"/><Relationship Id="rId90" Type="http://schemas.openxmlformats.org/officeDocument/2006/relationships/hyperlink" Target="https://a.co/d/eqlV05d" TargetMode="External"/><Relationship Id="rId165" Type="http://schemas.openxmlformats.org/officeDocument/2006/relationships/hyperlink" Target="https://a.co/d/46lr4Q8" TargetMode="External"/><Relationship Id="rId186" Type="http://schemas.openxmlformats.org/officeDocument/2006/relationships/hyperlink" Target="https://a.co/d/1PSBQcf" TargetMode="External"/><Relationship Id="rId211" Type="http://schemas.openxmlformats.org/officeDocument/2006/relationships/hyperlink" Target="https://a.co/d/dvbECXw" TargetMode="External"/><Relationship Id="rId27" Type="http://schemas.openxmlformats.org/officeDocument/2006/relationships/hyperlink" Target="https://a.co/d/f02iwW2" TargetMode="External"/><Relationship Id="rId48" Type="http://schemas.openxmlformats.org/officeDocument/2006/relationships/hyperlink" Target="https://a.co/d/cnZNV3m" TargetMode="External"/><Relationship Id="rId69" Type="http://schemas.openxmlformats.org/officeDocument/2006/relationships/hyperlink" Target="https://a.co/d/artLnC3" TargetMode="External"/><Relationship Id="rId113" Type="http://schemas.openxmlformats.org/officeDocument/2006/relationships/hyperlink" Target="https://a.co/d/7SDcyLC" TargetMode="External"/><Relationship Id="rId134" Type="http://schemas.openxmlformats.org/officeDocument/2006/relationships/hyperlink" Target="https://a.co/d/4zRK7VH" TargetMode="External"/><Relationship Id="rId80" Type="http://schemas.openxmlformats.org/officeDocument/2006/relationships/hyperlink" Target="https://a.co/d/gYBHw6E" TargetMode="External"/><Relationship Id="rId155" Type="http://schemas.openxmlformats.org/officeDocument/2006/relationships/hyperlink" Target="https://a.co/d/912l1qe" TargetMode="External"/><Relationship Id="rId176" Type="http://schemas.openxmlformats.org/officeDocument/2006/relationships/hyperlink" Target="https://a.co/d/3yeYzyA" TargetMode="External"/><Relationship Id="rId197" Type="http://schemas.openxmlformats.org/officeDocument/2006/relationships/hyperlink" Target="https://a.co/d/fuabTGh" TargetMode="External"/><Relationship Id="rId201" Type="http://schemas.openxmlformats.org/officeDocument/2006/relationships/hyperlink" Target="https://a.co/d/fpbIak8" TargetMode="External"/><Relationship Id="rId17" Type="http://schemas.openxmlformats.org/officeDocument/2006/relationships/hyperlink" Target="https://a.co/d/grsLbev" TargetMode="External"/><Relationship Id="rId38" Type="http://schemas.openxmlformats.org/officeDocument/2006/relationships/hyperlink" Target="https://a.co/d/9tsajGe" TargetMode="External"/><Relationship Id="rId59" Type="http://schemas.openxmlformats.org/officeDocument/2006/relationships/hyperlink" Target="https://a.co/d/130NE1Y" TargetMode="External"/><Relationship Id="rId103" Type="http://schemas.openxmlformats.org/officeDocument/2006/relationships/hyperlink" Target="https://a.co/d/2Jz2AFs" TargetMode="External"/><Relationship Id="rId124" Type="http://schemas.openxmlformats.org/officeDocument/2006/relationships/hyperlink" Target="https://www.boltdepot.com/" TargetMode="External"/><Relationship Id="rId70" Type="http://schemas.openxmlformats.org/officeDocument/2006/relationships/hyperlink" Target="https://a.co/d/g95ovoI" TargetMode="External"/><Relationship Id="rId91" Type="http://schemas.openxmlformats.org/officeDocument/2006/relationships/hyperlink" Target="https://a.co/d/4dnG8Hw" TargetMode="External"/><Relationship Id="rId145" Type="http://schemas.openxmlformats.org/officeDocument/2006/relationships/hyperlink" Target="https://a.co/d/8556Cdt" TargetMode="External"/><Relationship Id="rId166" Type="http://schemas.openxmlformats.org/officeDocument/2006/relationships/hyperlink" Target="https://a.co/d/02eQ5bV" TargetMode="External"/><Relationship Id="rId187" Type="http://schemas.openxmlformats.org/officeDocument/2006/relationships/hyperlink" Target="https://a.co/d/gr7fI3M" TargetMode="External"/><Relationship Id="rId1" Type="http://schemas.openxmlformats.org/officeDocument/2006/relationships/hyperlink" Target="https://a.co/d/hiBJ0zE" TargetMode="External"/><Relationship Id="rId212" Type="http://schemas.openxmlformats.org/officeDocument/2006/relationships/hyperlink" Target="https://a.co/d/6ulLjTm" TargetMode="External"/><Relationship Id="rId28" Type="http://schemas.openxmlformats.org/officeDocument/2006/relationships/hyperlink" Target="https://a.co/d/ghM6BjR" TargetMode="External"/><Relationship Id="rId49" Type="http://schemas.openxmlformats.org/officeDocument/2006/relationships/hyperlink" Target="https://a.co/d/a5nq0gX" TargetMode="External"/><Relationship Id="rId114" Type="http://schemas.openxmlformats.org/officeDocument/2006/relationships/hyperlink" Target="https://a.co/d/dsAaeTy" TargetMode="External"/><Relationship Id="rId60" Type="http://schemas.openxmlformats.org/officeDocument/2006/relationships/hyperlink" Target="https://a.co/d/7B9x31V" TargetMode="External"/><Relationship Id="rId81" Type="http://schemas.openxmlformats.org/officeDocument/2006/relationships/hyperlink" Target="https://a.co/d/i8ZrnYK" TargetMode="External"/><Relationship Id="rId135" Type="http://schemas.openxmlformats.org/officeDocument/2006/relationships/hyperlink" Target="https://a.co/d/2hwWNSb" TargetMode="External"/><Relationship Id="rId156" Type="http://schemas.openxmlformats.org/officeDocument/2006/relationships/hyperlink" Target="https://a.co/d/7ahRfge" TargetMode="External"/><Relationship Id="rId177" Type="http://schemas.openxmlformats.org/officeDocument/2006/relationships/hyperlink" Target="https://a.co/d/8J1HNAs" TargetMode="External"/><Relationship Id="rId198" Type="http://schemas.openxmlformats.org/officeDocument/2006/relationships/hyperlink" Target="https://a.co/d/7V1hhyZ" TargetMode="External"/><Relationship Id="rId202" Type="http://schemas.openxmlformats.org/officeDocument/2006/relationships/hyperlink" Target="https://a.co/d/2NCHVEa" TargetMode="External"/><Relationship Id="rId18" Type="http://schemas.openxmlformats.org/officeDocument/2006/relationships/hyperlink" Target="https://a.co/d/6qd3Bbn" TargetMode="External"/><Relationship Id="rId39" Type="http://schemas.openxmlformats.org/officeDocument/2006/relationships/hyperlink" Target="https://a.co/d/cEyXUAK" TargetMode="External"/><Relationship Id="rId50" Type="http://schemas.openxmlformats.org/officeDocument/2006/relationships/hyperlink" Target="https://a.co/d/cxkNvXz" TargetMode="External"/><Relationship Id="rId104" Type="http://schemas.openxmlformats.org/officeDocument/2006/relationships/hyperlink" Target="https://a.co/d/9xBcySp" TargetMode="External"/><Relationship Id="rId125" Type="http://schemas.openxmlformats.org/officeDocument/2006/relationships/hyperlink" Target="https://a.co/d/1hEGxeB" TargetMode="External"/><Relationship Id="rId146" Type="http://schemas.openxmlformats.org/officeDocument/2006/relationships/hyperlink" Target="https://a.co/d/9euuS0Y" TargetMode="External"/><Relationship Id="rId167" Type="http://schemas.openxmlformats.org/officeDocument/2006/relationships/hyperlink" Target="https://a.co/d/cBLdNVA" TargetMode="External"/><Relationship Id="rId188" Type="http://schemas.openxmlformats.org/officeDocument/2006/relationships/hyperlink" Target="https://a.co/d/05DIkJl" TargetMode="External"/><Relationship Id="rId71" Type="http://schemas.openxmlformats.org/officeDocument/2006/relationships/hyperlink" Target="https://a.co/d/8jrRgWl" TargetMode="External"/><Relationship Id="rId92" Type="http://schemas.openxmlformats.org/officeDocument/2006/relationships/hyperlink" Target="https://a.co/d/eplPDzh" TargetMode="External"/><Relationship Id="rId213" Type="http://schemas.openxmlformats.org/officeDocument/2006/relationships/hyperlink" Target="https://a.co/d/eHYxTpd" TargetMode="External"/><Relationship Id="rId2" Type="http://schemas.openxmlformats.org/officeDocument/2006/relationships/hyperlink" Target="https://a.co/d/1rRd80c" TargetMode="External"/><Relationship Id="rId29" Type="http://schemas.openxmlformats.org/officeDocument/2006/relationships/hyperlink" Target="https://a.co/d/hHeuhpm" TargetMode="External"/><Relationship Id="rId40" Type="http://schemas.openxmlformats.org/officeDocument/2006/relationships/hyperlink" Target="https://a.co/d/0jPewwK" TargetMode="External"/><Relationship Id="rId115" Type="http://schemas.openxmlformats.org/officeDocument/2006/relationships/hyperlink" Target="https://a.co/d/5f9LZUQ" TargetMode="External"/><Relationship Id="rId136" Type="http://schemas.openxmlformats.org/officeDocument/2006/relationships/hyperlink" Target="https://a.co/d/bNmv7VU" TargetMode="External"/><Relationship Id="rId157" Type="http://schemas.openxmlformats.org/officeDocument/2006/relationships/hyperlink" Target="https://a.co/d/4d2p8yW" TargetMode="External"/><Relationship Id="rId178" Type="http://schemas.openxmlformats.org/officeDocument/2006/relationships/hyperlink" Target="https://a.co/d/50507sy" TargetMode="External"/><Relationship Id="rId61" Type="http://schemas.openxmlformats.org/officeDocument/2006/relationships/hyperlink" Target="https://a.co/d/gwWT2o2" TargetMode="External"/><Relationship Id="rId82" Type="http://schemas.openxmlformats.org/officeDocument/2006/relationships/hyperlink" Target="https://a.co/d/509pHuv" TargetMode="External"/><Relationship Id="rId199" Type="http://schemas.openxmlformats.org/officeDocument/2006/relationships/hyperlink" Target="https://a.co/d/f26bRod" TargetMode="External"/><Relationship Id="rId203" Type="http://schemas.openxmlformats.org/officeDocument/2006/relationships/hyperlink" Target="https://a.co/d/if0tSZ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a.co/d/2HwJC8r" TargetMode="External"/><Relationship Id="rId18" Type="http://schemas.openxmlformats.org/officeDocument/2006/relationships/hyperlink" Target="https://a.co/d/6l3kOiG" TargetMode="External"/><Relationship Id="rId26" Type="http://schemas.openxmlformats.org/officeDocument/2006/relationships/hyperlink" Target="https://a.co/d/eqlV05d" TargetMode="External"/><Relationship Id="rId39" Type="http://schemas.openxmlformats.org/officeDocument/2006/relationships/hyperlink" Target="https://a.co/d/4WDWl9t" TargetMode="External"/><Relationship Id="rId21" Type="http://schemas.openxmlformats.org/officeDocument/2006/relationships/hyperlink" Target="https://a.co/d/9MUF9bG" TargetMode="External"/><Relationship Id="rId34" Type="http://schemas.openxmlformats.org/officeDocument/2006/relationships/hyperlink" Target="https://a.co/d/9cHJUep" TargetMode="External"/><Relationship Id="rId42" Type="http://schemas.openxmlformats.org/officeDocument/2006/relationships/hyperlink" Target="https://a.co/d/265Jh6B" TargetMode="External"/><Relationship Id="rId47" Type="http://schemas.openxmlformats.org/officeDocument/2006/relationships/hyperlink" Target="https://a.co/d/7OqvEfk" TargetMode="External"/><Relationship Id="rId50" Type="http://schemas.openxmlformats.org/officeDocument/2006/relationships/hyperlink" Target="https://a.co/d/dzljKCl" TargetMode="External"/><Relationship Id="rId7" Type="http://schemas.openxmlformats.org/officeDocument/2006/relationships/hyperlink" Target="https://a.co/d/hHeuhpm" TargetMode="External"/><Relationship Id="rId2" Type="http://schemas.openxmlformats.org/officeDocument/2006/relationships/hyperlink" Target="https://a.co/d/j4Pi62g" TargetMode="External"/><Relationship Id="rId16" Type="http://schemas.openxmlformats.org/officeDocument/2006/relationships/hyperlink" Target="https://a.co/d/0jPewwK" TargetMode="External"/><Relationship Id="rId29" Type="http://schemas.openxmlformats.org/officeDocument/2006/relationships/hyperlink" Target="https://a.co/d/9xBcySp" TargetMode="External"/><Relationship Id="rId11" Type="http://schemas.openxmlformats.org/officeDocument/2006/relationships/hyperlink" Target="https://a.co/d/3tJTyaO" TargetMode="External"/><Relationship Id="rId24" Type="http://schemas.openxmlformats.org/officeDocument/2006/relationships/hyperlink" Target="https://a.co/d/i8ZrnYK" TargetMode="External"/><Relationship Id="rId32" Type="http://schemas.openxmlformats.org/officeDocument/2006/relationships/hyperlink" Target="https://www.boltdepot.com/" TargetMode="External"/><Relationship Id="rId37" Type="http://schemas.openxmlformats.org/officeDocument/2006/relationships/hyperlink" Target="https://a.co/d/0FhPJmT" TargetMode="External"/><Relationship Id="rId40" Type="http://schemas.openxmlformats.org/officeDocument/2006/relationships/hyperlink" Target="https://a.co/d/hKrxXNg" TargetMode="External"/><Relationship Id="rId45" Type="http://schemas.openxmlformats.org/officeDocument/2006/relationships/hyperlink" Target="https://a.co/d/dvbECXw" TargetMode="External"/><Relationship Id="rId5" Type="http://schemas.openxmlformats.org/officeDocument/2006/relationships/hyperlink" Target="https://a.co/d/2jlQN4i" TargetMode="External"/><Relationship Id="rId15" Type="http://schemas.openxmlformats.org/officeDocument/2006/relationships/hyperlink" Target="https://a.co/d/8p8B2ld" TargetMode="External"/><Relationship Id="rId23" Type="http://schemas.openxmlformats.org/officeDocument/2006/relationships/hyperlink" Target="https://a.co/d/7OmEbtb" TargetMode="External"/><Relationship Id="rId28" Type="http://schemas.openxmlformats.org/officeDocument/2006/relationships/hyperlink" Target="https://a.co/d/eDYqQVg" TargetMode="External"/><Relationship Id="rId36" Type="http://schemas.openxmlformats.org/officeDocument/2006/relationships/hyperlink" Target="https://a.co/d/a89bkb4" TargetMode="External"/><Relationship Id="rId49" Type="http://schemas.openxmlformats.org/officeDocument/2006/relationships/hyperlink" Target="https://a.co/d/5XKbbqw" TargetMode="External"/><Relationship Id="rId10" Type="http://schemas.openxmlformats.org/officeDocument/2006/relationships/hyperlink" Target="https://a.co/d/4rciRsl" TargetMode="External"/><Relationship Id="rId19" Type="http://schemas.openxmlformats.org/officeDocument/2006/relationships/hyperlink" Target="https://a.co/d/130NE1Y" TargetMode="External"/><Relationship Id="rId31" Type="http://schemas.openxmlformats.org/officeDocument/2006/relationships/hyperlink" Target="https://www.boltdepot.com/" TargetMode="External"/><Relationship Id="rId44" Type="http://schemas.openxmlformats.org/officeDocument/2006/relationships/hyperlink" Target="https://a.co/d/6tPaEBw" TargetMode="External"/><Relationship Id="rId4" Type="http://schemas.openxmlformats.org/officeDocument/2006/relationships/hyperlink" Target="https://a.co/d/0IijJpX" TargetMode="External"/><Relationship Id="rId9" Type="http://schemas.openxmlformats.org/officeDocument/2006/relationships/hyperlink" Target="https://a.co/d/1DtETpO" TargetMode="External"/><Relationship Id="rId14" Type="http://schemas.openxmlformats.org/officeDocument/2006/relationships/hyperlink" Target="https://a.co/d/7or2Hyw" TargetMode="External"/><Relationship Id="rId22" Type="http://schemas.openxmlformats.org/officeDocument/2006/relationships/hyperlink" Target="https://a.co/d/5fNxwPw" TargetMode="External"/><Relationship Id="rId27" Type="http://schemas.openxmlformats.org/officeDocument/2006/relationships/hyperlink" Target="https://a.co/d/eplPDzh" TargetMode="External"/><Relationship Id="rId30" Type="http://schemas.openxmlformats.org/officeDocument/2006/relationships/hyperlink" Target="https://a.co/d/2EOcURU" TargetMode="External"/><Relationship Id="rId35" Type="http://schemas.openxmlformats.org/officeDocument/2006/relationships/hyperlink" Target="https://a.co/d/c8b4AhS" TargetMode="External"/><Relationship Id="rId43" Type="http://schemas.openxmlformats.org/officeDocument/2006/relationships/hyperlink" Target="https://a.co/d/8ECPzZ2" TargetMode="External"/><Relationship Id="rId48" Type="http://schemas.openxmlformats.org/officeDocument/2006/relationships/hyperlink" Target="https://a.co/d/9tat3hQ" TargetMode="External"/><Relationship Id="rId8" Type="http://schemas.openxmlformats.org/officeDocument/2006/relationships/hyperlink" Target="https://a.co/d/9iAhruL" TargetMode="External"/><Relationship Id="rId51" Type="http://schemas.openxmlformats.org/officeDocument/2006/relationships/hyperlink" Target="https://a.co/d/5f9LZUQ" TargetMode="External"/><Relationship Id="rId3" Type="http://schemas.openxmlformats.org/officeDocument/2006/relationships/hyperlink" Target="https://a.co/d/4t1olyg" TargetMode="External"/><Relationship Id="rId12" Type="http://schemas.openxmlformats.org/officeDocument/2006/relationships/hyperlink" Target="https://a.co/d/iSX8wZD" TargetMode="External"/><Relationship Id="rId17" Type="http://schemas.openxmlformats.org/officeDocument/2006/relationships/hyperlink" Target="https://a.co/d/3v7rRVG" TargetMode="External"/><Relationship Id="rId25" Type="http://schemas.openxmlformats.org/officeDocument/2006/relationships/hyperlink" Target="https://a.co/d/gdEx0vI" TargetMode="External"/><Relationship Id="rId33" Type="http://schemas.openxmlformats.org/officeDocument/2006/relationships/hyperlink" Target="https://a.co/d/iAH7aqi" TargetMode="External"/><Relationship Id="rId38" Type="http://schemas.openxmlformats.org/officeDocument/2006/relationships/hyperlink" Target="https://a.co/d/fzf5Cj8" TargetMode="External"/><Relationship Id="rId46" Type="http://schemas.openxmlformats.org/officeDocument/2006/relationships/hyperlink" Target="https://a.co/d/6POTrPs" TargetMode="External"/><Relationship Id="rId20" Type="http://schemas.openxmlformats.org/officeDocument/2006/relationships/hyperlink" Target="https://a.co/d/7B9x31V" TargetMode="External"/><Relationship Id="rId41" Type="http://schemas.openxmlformats.org/officeDocument/2006/relationships/hyperlink" Target="https://a.co/d/gr7fI3M" TargetMode="External"/><Relationship Id="rId1" Type="http://schemas.openxmlformats.org/officeDocument/2006/relationships/hyperlink" Target="https://a.co/d/esykTS4" TargetMode="External"/><Relationship Id="rId6" Type="http://schemas.openxmlformats.org/officeDocument/2006/relationships/hyperlink" Target="https://a.co/d/ghM6BjR"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www.amazon.com/Origami-Paper-Double-Sided-Color/dp/B06XW45PMR/ref=sxin_16_b2b_sx_top_picks_acb?content-id=amzn1.sym.5ecc5c7c-686e-4608-a0dc-6acf6c6c3228%3Aamzn1.sym.5ecc5c7c-686e-4608-a0dc-6acf6c6c3228&amp;crid=1MPA49S3782GK&amp;cv_ct_cx=origami%2Bpaper%2B6x6&amp;keywords=origami%2Bpaper%2B6x6&amp;pd_rd_i=B06XW45PMR&amp;pd_rd_r=14c25f1d-917b-436a-a5f9-36fd64421d52&amp;pd_rd_w=K60zh&amp;pd_rd_wg=d0tue&amp;pf_rd_p=5ecc5c7c-686e-4608-a0dc-6acf6c6c3228&amp;pf_rd_r=QMK29B39PJA2Q1MZ0ZSS&amp;qid=1671228028&amp;sprefix=origami%2Bpaper%2B6x6%2Caps%2C153&amp;sr=1-2-ab57425f-010b-46ba-9b54-4c012bcb0387&amp;th=1" TargetMode="External"/><Relationship Id="rId21" Type="http://schemas.openxmlformats.org/officeDocument/2006/relationships/hyperlink" Target="https://www.amazon.com/Original-No-Stick-Cooking-Spray-pack/dp/B06XGLGLRB/ref=sr_1_1?crid=1D031YOJPJZ9X&amp;keywords=cooking+spray&amp;qid=1670627946&amp;s=grocery&amp;sprefix=cooking+spray%2Cgrocery%2C162&amp;sr=1-1" TargetMode="External"/><Relationship Id="rId42" Type="http://schemas.openxmlformats.org/officeDocument/2006/relationships/hyperlink" Target="https://www.amazon.com/gp/product/B071JM699B/ref=ppx_yo_dt_b_search_asin_title?ie=UTF8&amp;psc=1" TargetMode="External"/><Relationship Id="rId63" Type="http://schemas.openxmlformats.org/officeDocument/2006/relationships/hyperlink" Target="https://a.co/d/i59GorK" TargetMode="External"/><Relationship Id="rId84" Type="http://schemas.openxmlformats.org/officeDocument/2006/relationships/hyperlink" Target="https://www.amazon.com/Spice-Supreme-Assorted-Colors-Yellow/dp/B00GNHIBZU/ref=sr_1_5?crid=2UZNQ7I9ZGQT7&amp;dib=eyJ2IjoiMSJ9.cLdIJS0kSlt6Lz_RoQPoR4XT0CNnGV0AIoIWLtvUJsMUCq1afNyMuyLZdEROCs7gwGhSqOkqeR_NIAE7_NlBhw.Ya7jXY_KHoHpPvxekn8bhsmybgoxF1OSTMPyj31_lko&amp;dib_tag=se&amp;keywords=4+pack+food+coloring&amp;qid=1704925820&amp;sprefix=4+pack+food+colorin%2Caps%2C182&amp;sr=8-5" TargetMode="External"/><Relationship Id="rId138" Type="http://schemas.openxmlformats.org/officeDocument/2006/relationships/hyperlink" Target="https://www.amazon.com/Insect-Pollinators-First-Step-Nonfiction/dp/1467760684/ref=sr_1_5?crid=1RFE1ZCBHR6LR&amp;keywords=insect+pollinators&amp;qid=1705432966&amp;sprefix=insect+pollinators%2Caps%2C160&amp;sr=8-5" TargetMode="External"/><Relationship Id="rId107" Type="http://schemas.openxmlformats.org/officeDocument/2006/relationships/hyperlink" Target="https://www.amazon.com/Avery-All-Purpose-Labels-Inches-White/dp/B000BQOCRK/ref=sr_1_2?crid=IJKBBYOS081J&amp;keywords=avery+all+purpose+labels&amp;qid=1670998096&amp;sprefix=avery+all+purpose+label%2Caps%2C156&amp;sr=8-2" TargetMode="External"/><Relationship Id="rId11" Type="http://schemas.openxmlformats.org/officeDocument/2006/relationships/hyperlink" Target="https://oregonmatrix.agclassroom.org/matrix/lesson/print/628/" TargetMode="External"/><Relationship Id="rId32" Type="http://schemas.openxmlformats.org/officeDocument/2006/relationships/hyperlink" Target="https://www.amazon.com/Girl-Who-Thought-Pictures-Scientists/dp/1943147612/ref=sr_1_1?crid=2KPRAJW944UTE&amp;keywords=the+girl+who+thought+in+pictures+book&amp;qid=1705436447&amp;sprefix=the+girl+who+thought+in+pictures+book%2Caps%2C154&amp;sr=8-1" TargetMode="External"/><Relationship Id="rId53" Type="http://schemas.openxmlformats.org/officeDocument/2006/relationships/hyperlink" Target="https://a.co/d/2xp8W5Q" TargetMode="External"/><Relationship Id="rId74" Type="http://schemas.openxmlformats.org/officeDocument/2006/relationships/hyperlink" Target="https://a.co/d/9M6FgB1" TargetMode="External"/><Relationship Id="rId128" Type="http://schemas.openxmlformats.org/officeDocument/2006/relationships/hyperlink" Target="https://www.amazon.com/Flowers-Gail-Gibbons/dp/0823445372/ref=sr_1_1?keywords=flowers+by+gail+gibbons+book&amp;qid=1705432339&amp;sr=8-1" TargetMode="External"/><Relationship Id="rId5" Type="http://schemas.openxmlformats.org/officeDocument/2006/relationships/hyperlink" Target="https://minnesota.agclassroom.org/educator/commoditycard/" TargetMode="External"/><Relationship Id="rId90" Type="http://schemas.openxmlformats.org/officeDocument/2006/relationships/hyperlink" Target="https://www.amazon.com/Bounty-Select-Towels-Triple-Sheets/dp/B08V4D8YBC/ref=sr_1_8?keywords=paper+towel&amp;qid=1705431839&amp;sr=8-8" TargetMode="External"/><Relationship Id="rId95" Type="http://schemas.openxmlformats.org/officeDocument/2006/relationships/hyperlink" Target="https://www.amazon.com/Natural-Bamboo-Sticks-Natural-Colored-0-26-0-37/dp/B07BS2D26Z/ref=sr_1_28?crid=3EHCMEERCYY2T&amp;keywords=circle+wood+mason+bee&amp;qid=1670999560&amp;sprefix=circle+wood+mason+bee%2Caps%2C159&amp;sr=8-28" TargetMode="External"/><Relationship Id="rId22" Type="http://schemas.openxmlformats.org/officeDocument/2006/relationships/hyperlink" Target="https://www.amazon.com/Silicone-Spatulas-Resistant-Utensils-Cookware/dp/B08M3J1G8X/ref=sxin_15_pa_sp_search_thematic_sspa?content-id=amzn1.sym.4e7a2229-074e-44de-95c4-9fd858f46295%3Aamzn1.sym.4e7a2229-074e-44de-95c4-9fd858f46295&amp;crid=2OE48IP9Y5PM4&amp;cv_ct_cx=spatula&amp;keywords=spatula&amp;pd_rd_i=B08M3J1G8X&amp;pd_rd_r=b0be5eed-1c91-4a17-817e-2bf5305be7d0&amp;pd_rd_w=h13gO&amp;pd_rd_wg=X3Vw1&amp;pf_rd_p=4e7a2229-074e-44de-95c4-9fd858f46295&amp;pf_rd_r=5N7T61A1WA9591B6YYDR&amp;qid=1670628050&amp;sprefix=spatul%2Caps%2C176&amp;sr=1-1-a73d1c8c-2fd2-4f19-aa41-2df022bcb241-spons&amp;psc=1&amp;spLa=ZW5jcnlwdGVkUXVhbGlmaWVyPUExQ0pZQlpPRldVQ1JDJmVuY3J5cHRlZElkPUEwODA2NDcwR0FHR0RXVzQ3SU02JmVuY3J5cHRlZEFkSWQ9QTA1OTY0MTkxUTBHTDMxSExRSFZEJndpZGdldE5hbWU9c3Bfc2VhcmNoX3RoZW1hdGljJmFjdGlvbj1jbGlja1JlZGlyZWN0JmRvTm90TG9nQ2xpY2s9dHJ1ZQ==" TargetMode="External"/><Relationship Id="rId27" Type="http://schemas.openxmlformats.org/officeDocument/2006/relationships/hyperlink" Target="https://www.amazon.com/GreyParrot-Tape-Dispenser-Transparent-Refillable/dp/B07YD5ZG2Q/ref=sr_1_8?keywords=clear+tape&amp;qid=1670630162&amp;sr=8-8" TargetMode="External"/><Relationship Id="rId43" Type="http://schemas.openxmlformats.org/officeDocument/2006/relationships/hyperlink" Target="https://www.amazon.com/Plastic-Reusable-Disposable-Containers-Beverages/dp/B07V3PMXNG/ref=sr_1_2?crid=3CR1J9HYVFXTH&amp;keywords=12+oz+bottle+with+cap&amp;qid=1678124748&amp;s=industrial&amp;sprefix=12+oz+bottle+with+cap%2Cindustrial%2C157&amp;sr=1-2" TargetMode="External"/><Relationship Id="rId48" Type="http://schemas.openxmlformats.org/officeDocument/2006/relationships/hyperlink" Target="https://www.amazon.com/Crisco-All-Vegetable-Shortening-16-Ounce-Pack/dp/B00U9WHS22/ref=sr_1_2?crid=3V9CEQLMUONY4&amp;keywords=shortening&amp;qid=1705434153&amp;s=grocery&amp;sprefix=shortening%2Cgrocery%2C161&amp;sr=1-2&amp;th=1" TargetMode="External"/><Relationship Id="rId64" Type="http://schemas.openxmlformats.org/officeDocument/2006/relationships/hyperlink" Target="https://a.co/d/2SvuyUe" TargetMode="External"/><Relationship Id="rId69" Type="http://schemas.openxmlformats.org/officeDocument/2006/relationships/hyperlink" Target="https://www.amazon.com/Morton-Iodized-Salt-737-Grams/dp/B008GYYFR6/ref=sr_1_3?crid=24NJVQIIAKSSB&amp;keywords=morton+salt&amp;qid=1705444607&amp;s=grocery&amp;sprefix=morton+sal%2Cgrocery%2C182&amp;sr=1-3" TargetMode="External"/><Relationship Id="rId113" Type="http://schemas.openxmlformats.org/officeDocument/2006/relationships/hyperlink" Target="https://lindehobby.com/cheniller-pipe-cleaners-922/chenille-15mm-30cm-15pcs-p3163?gclid=Cj0KCQiAnfmsBhDfARIsAM7MKi3NABoKRO7697ZvKiCkwKEMBaikrPysV4osou8Y_O3PUAww5WmuDiYaAkfXEALw_wcB" TargetMode="External"/><Relationship Id="rId118" Type="http://schemas.openxmlformats.org/officeDocument/2006/relationships/hyperlink" Target="https://www.amazon.com/BeadTin-Yellow-Pearl-Barrel-500pcs/dp/B07GFRNDCZ/ref=sr_1_24?crid=3GSIG8XV2AIA9&amp;keywords=yellow+pony+beads+6x9&amp;qid=1671228276&amp;s=arts-crafts&amp;sprefix=yellow+pony+beads+6x9%2Carts-crafts%2C152&amp;sr=1-24" TargetMode="External"/><Relationship Id="rId134" Type="http://schemas.openxmlformats.org/officeDocument/2006/relationships/hyperlink" Target="https://www.amazon.com/Old-Farmers-Almanac-American-Legion/dp/B09VZT2BLP/ref=sr_1_1_sspa?keywords=red+poppy+seeds&amp;qid=1705431663&amp;s=lawn-garden&amp;sr=1-1-spons&amp;sp_csd=d2lkZ2V0TmFtZT1zcF9hdGY&amp;psc=1" TargetMode="External"/><Relationship Id="rId139" Type="http://schemas.openxmlformats.org/officeDocument/2006/relationships/hyperlink" Target="https://www.amazon.com/gp/product/B071JM699B/ref=ppx_yo_dt_b_search_asin_title?ie=UTF8&amp;psc=1" TargetMode="External"/><Relationship Id="rId80" Type="http://schemas.openxmlformats.org/officeDocument/2006/relationships/hyperlink" Target="https://www.amazon.com/What-Do-You-Problem/dp/1943200009/ref=sr_1_1?keywords=what+do+you+do+with+a+problem+book&amp;qid=1705445045&amp;sr=8-1" TargetMode="External"/><Relationship Id="rId85" Type="http://schemas.openxmlformats.org/officeDocument/2006/relationships/hyperlink" Target="https://www.amazon.com/Q-tips-Cotton-Swabs-170-ct/dp/B000052XR3/ref=sr_1_16?crid=12CJ78ZZUV60K&amp;dib=eyJ2IjoiMSJ9.5DLSZ6eaEMHybS1bZF1OOhMxMOrEDc13foTqJrBLgC36jdEJD6DOZla0Eyg-xB_58DK60UkpFU73rwLK5D5VnQ.h51Bbg8VCGMetVTxCG8ICkmPlkXEiOjS33NNOEMqBzk&amp;dib_tag=se&amp;keywords=100+qtips+cotton+swabs&amp;qid=1704925994&amp;sprefix=100+qtips%2Caps%2C156&amp;sr=8-16" TargetMode="External"/><Relationship Id="rId12" Type="http://schemas.openxmlformats.org/officeDocument/2006/relationships/hyperlink" Target="https://www.amazon.com/gp/product/B0719H5ZTV/ref=ox_sc_act_title_2?smid=A1A1NULCH2R2RI&amp;th=1" TargetMode="External"/><Relationship Id="rId17" Type="http://schemas.openxmlformats.org/officeDocument/2006/relationships/hyperlink" Target="https://www.amazon.com/Berries-Non-GMO-Verified-Non-Irradiated-Certified/dp/B016VJ8XLQ/ref=sxts_b2b_sx_reorder_acb_business?content-id=amzn1.sym.44ecadb3-1930-4ae5-8e7f-c0670e7d86ce%3Aamzn1.sym.44ecadb3-1930-4ae5-8e7f-c0670e7d86ce&amp;crid=3QDOXBZU1E6QC&amp;cv_ct_cx=wheat+seeds&amp;keywords=wheat+seeds&amp;pd_rd_i=B016VJ8XLQ&amp;pd_rd_r=002df0c5-8896-467b-98b3-f43b35191577&amp;pd_rd_w=0dVMU&amp;pd_rd_wg=5UYBv&amp;pf_rd_p=44ecadb3-1930-4ae5-8e7f-c0670e7d86ce&amp;pf_rd_r=Y0FG50N73Q00NZ530WRQ&amp;qid=1670626819&amp;sprefix=wheat+seeds%2Caps%2C166&amp;sr=1-1-62d64017-76a9-4f2a-8002-d7ec97456eea" TargetMode="External"/><Relationship Id="rId33" Type="http://schemas.openxmlformats.org/officeDocument/2006/relationships/hyperlink" Target="https://www.amazon.com/Wheat-Bread-Start-Finish-Second/dp/1580139701/ref=sxts_b2b_sx_reorder_acb_business?content-id=amzn1.sym.44ecadb3-1930-4ae5-8e7f-c0670e7d86ce%3Aamzn1.sym.44ecadb3-1930-4ae5-8e7f-c0670e7d86ce&amp;crid=1K0N8YTUOAH93&amp;cv_ct_cx=from+wheat+to+bread+book&amp;keywords=from+wheat+to+bread+book&amp;pd_rd_i=1580139701&amp;pd_rd_r=6c825c2f-f134-46f3-b25f-638856968d77&amp;pd_rd_w=zzmeA&amp;pd_rd_wg=xEkgC&amp;pf_rd_p=44ecadb3-1930-4ae5-8e7f-c0670e7d86ce&amp;pf_rd_r=0ZEN5EPT54WTS6S783SF&amp;qid=1705433891&amp;sbo=RZvfv%2F%2FHxDF%2BO5021pAnSA%3D%3D&amp;sprefix=from+wheat+to+bread+boo%2Caps%2C169&amp;sr=1-1-62d64017-76a9-4f2a-8002-d7ec97456eea" TargetMode="External"/><Relationship Id="rId38" Type="http://schemas.openxmlformats.org/officeDocument/2006/relationships/hyperlink" Target="https://oregonaitc.org/wp-content/uploads/2019/08/Agricultural-Inventors.pdf" TargetMode="External"/><Relationship Id="rId59" Type="http://schemas.openxmlformats.org/officeDocument/2006/relationships/hyperlink" Target="https://a.co/d/gi3wtFC" TargetMode="External"/><Relationship Id="rId103" Type="http://schemas.openxmlformats.org/officeDocument/2006/relationships/hyperlink" Target="https://www.amazon.com/Disposable-Graduated-Plastic-Medicine-Measuring/dp/B08JHB4RHY/ref=sr_1_2?crid=EJYC3TKWVJRQ&amp;keywords=ml+measuring+cup&amp;qid=1670996441&amp;sprefix=ml+measuring+cup%2Caps%2C162&amp;sr=8-2" TargetMode="External"/><Relationship Id="rId108" Type="http://schemas.openxmlformats.org/officeDocument/2006/relationships/hyperlink" Target="https://www.amazon.com/Transparent-Intensity-Lighting-Electronics-Components/dp/B01AUI4VQU/ref=sr_1_1?crid=1HQJT1ATNP4MY&amp;keywords=white+5mm+led&amp;qid=1670998185&amp;sprefix=white+5mm+led%2Caps%2C164&amp;sr=8-1" TargetMode="External"/><Relationship Id="rId124" Type="http://schemas.openxmlformats.org/officeDocument/2006/relationships/hyperlink" Target="https://www.amazon.com/Busy-Bee-Finger-Puppets-Novelty/dp/B007T9TW9K/ref=sr_1_2?crid=1E246Y9VG6W13&amp;keywords=bee+finger+puppets&amp;qid=1705432816&amp;s=toys-and-games&amp;sprefix=bee+finger+puppets%2Ctoys-and-games%2C151&amp;sr=1-2" TargetMode="External"/><Relationship Id="rId129" Type="http://schemas.openxmlformats.org/officeDocument/2006/relationships/hyperlink" Target="https://www.amazon.com/King-Bees-Lester-L-Laminack/dp/1561459534/ref=sr_1_1?keywords=the+king+of+bees+book&amp;qid=1705432944&amp;sr=8-1" TargetMode="External"/><Relationship Id="rId54" Type="http://schemas.openxmlformats.org/officeDocument/2006/relationships/hyperlink" Target="https://a.co/d/17AW52R" TargetMode="External"/><Relationship Id="rId70" Type="http://schemas.openxmlformats.org/officeDocument/2006/relationships/hyperlink" Target="https://www.amazon.com/Johnsons-Baby-Naturally-Cornstarch-Hypoallergenic/dp/B005IHT880/ref=sr_1_1?crid=1Q5QV3I6USQ0Y&amp;keywords=1.7ounce+baby+powder&amp;qid=1705442340&amp;sprefix=1.7ounce+baby+powde%2Caps%2C145&amp;sr=8-1" TargetMode="External"/><Relationship Id="rId75" Type="http://schemas.openxmlformats.org/officeDocument/2006/relationships/hyperlink" Target="https://www.amazon.com/Ferrets-Foot-Book-Guinea-Private/dp/0761356290/ref=sr_1_1?keywords=the+ferrets+a+foot+book&amp;qid=1705443636&amp;sr=8-1" TargetMode="External"/><Relationship Id="rId91" Type="http://schemas.openxmlformats.org/officeDocument/2006/relationships/hyperlink" Target="https://www.amazon.com/dp/B09WJCTX67/ref=sspa_dk_detail_3?psc=1&amp;pd_rd_i=B09WJCTX67&amp;pd_rd_w=Kle7q&amp;content-id=amzn1.sym.f734d1a2-0bf9-4a26-ad34-2e1b969a5a75&amp;pf_rd_p=f734d1a2-0bf9-4a26-ad34-2e1b969a5a75&amp;pf_rd_r=J1JP0F9K9HSMQRZR9XDR&amp;pd_rd_wg=N97gh&amp;pd_rd_r=a4421992-3217-4bd1-9bba-8aba3e404d91&amp;s=home-garden&amp;sp_csd=d2lkZ2V0TmFtZT1zcF9kZXRhaWw" TargetMode="External"/><Relationship Id="rId96" Type="http://schemas.openxmlformats.org/officeDocument/2006/relationships/hyperlink" Target="https://www.amazon.com/Librett-Biodegradable-Natural-Jute-Twine/dp/B005W3GKHW/ref=asc_df_B005W3GKHW/?tag=hyprod-20&amp;linkCode=df0&amp;hvadid=168470783755&amp;hvpos=&amp;hvnetw=g&amp;hvrand=9081388230490110101&amp;hvpone=&amp;hvptwo=&amp;hvqmt=&amp;hvdev=c&amp;hvdvcmdl=&amp;hvlocint=&amp;hvlocphy=9029602&amp;hvtargid=pla-307407951777&amp;psc=1" TargetMode="External"/><Relationship Id="rId140" Type="http://schemas.openxmlformats.org/officeDocument/2006/relationships/hyperlink" Target="https://www.amazon.com/Starts-Seed-Laura-Knowles/dp/1910277266/ref=sr_1_1?crid=3USVHZGQPI38M&amp;keywords=it+starts+with+a+seed+book&amp;qid=1705431012&amp;sprefix=it+starts+with+a+seed+boo%2Caps%2C163&amp;sr=8-1" TargetMode="External"/><Relationship Id="rId145" Type="http://schemas.openxmlformats.org/officeDocument/2006/relationships/hyperlink" Target="https://www.amazon.com/Q-tips-Cotton-Swabs-170-ct/dp/B000052XR3/ref=sr_1_16?crid=12CJ78ZZUV60K&amp;dib=eyJ2IjoiMSJ9.5DLSZ6eaEMHybS1bZF1OOhMxMOrEDc13foTqJrBLgC36jdEJD6DOZla0Eyg-xB_58DK60UkpFU73rwLK5D5VnQ.h51Bbg8VCGMetVTxCG8ICkmPlkXEiOjS33NNOEMqBzk&amp;dib_tag=se&amp;keywords=100+qtips+cotton+swabs&amp;qid=1704925994&amp;sprefix=100+qtips%2Caps%2C156&amp;sr=8-16" TargetMode="External"/><Relationship Id="rId1" Type="http://schemas.openxmlformats.org/officeDocument/2006/relationships/hyperlink" Target="https://www.amazon.com/Farming-New-Updated-Gail-Gibbons/dp/0823442764/ref=tmm_hrd_swatch_0?_encoding=UTF8&amp;qid=1705433711&amp;sr=8-1" TargetMode="External"/><Relationship Id="rId6" Type="http://schemas.openxmlformats.org/officeDocument/2006/relationships/hyperlink" Target="https://cdn.agclassroom.org/media/uploads/2015/10/15/Alphabetizing_Agriculture_Activity_Sheet.pdf" TargetMode="External"/><Relationship Id="rId23" Type="http://schemas.openxmlformats.org/officeDocument/2006/relationships/hyperlink" Target="https://www.amazon.com/dp/B09WJCTX67/ref=sspa_dk_detail_3?psc=1&amp;pd_rd_i=B09WJCTX67&amp;pd_rd_w=Kle7q&amp;content-id=amzn1.sym.f734d1a2-0bf9-4a26-ad34-2e1b969a5a75&amp;pf_rd_p=f734d1a2-0bf9-4a26-ad34-2e1b969a5a75&amp;pf_rd_r=J1JP0F9K9HSMQRZR9XDR&amp;pd_rd_wg=N97gh&amp;pd_rd_r=a4421992-3217-4bd1-9bba-8aba3e404d91&amp;s=home-garden&amp;sp_csd=d2lkZ2V0TmFtZT1zcF9kZXRhaWw" TargetMode="External"/><Relationship Id="rId28" Type="http://schemas.openxmlformats.org/officeDocument/2006/relationships/hyperlink" Target="https://www.amazon.com/Weaving-Rainbow-George-Ella-Lyon/dp/0689851693/ref=sxts_b2b_sx_reorder_acb_business?content-id=amzn1.sym.44ecadb3-1930-4ae5-8e7f-c0670e7d86ce%3Aamzn1.sym.44ecadb3-1930-4ae5-8e7f-c0670e7d86ce&amp;crid=28XX2FW02IL8H&amp;cv_ct_cx=weaving+the+rainbow+book&amp;keywords=weaving+the+rainbow+book&amp;pd_rd_i=0689851693&amp;pd_rd_r=d6374708-a13d-48b4-abda-f81b74941787&amp;pd_rd_w=MeXuw&amp;pd_rd_wg=roB8T&amp;pf_rd_p=44ecadb3-1930-4ae5-8e7f-c0670e7d86ce&amp;pf_rd_r=8XSK1MHPXAX22KCZV7HJ&amp;qid=1705436117&amp;s=books&amp;sbo=RZvfv%2F%2FHxDF%2BO5021pAnSA%3D%3D&amp;sprefix=weaving+the+rainbowbook%2Cstripbooks%2C158&amp;sr=1-1-62d64017-76a9-4f2a-8002-d7ec97456eea" TargetMode="External"/><Relationship Id="rId49" Type="http://schemas.openxmlformats.org/officeDocument/2006/relationships/hyperlink" Target="https://www.amazon.com/Fine-Cristal-Salt-Cris-Sal-17-63/dp/B07GVQ1SW3/ref=sr_1_5?crid=ANUJ3S4SZACC&amp;keywords=fine+table+salt&amp;qid=1705434290&amp;s=grocery&amp;sprefix=fine+table+salt%2Cgrocery%2C150&amp;sr=1-5" TargetMode="External"/><Relationship Id="rId114" Type="http://schemas.openxmlformats.org/officeDocument/2006/relationships/hyperlink" Target="https://www.amazon.com/Carykon-Cleaners-Chenille-Creative-Handmade/dp/B07DGDDP5Z/ref=asc_df_B07DGDDP5Z/?tag=hyprod-20&amp;linkCode=df0&amp;hvadid=241953410811&amp;hvpos=&amp;hvnetw=g&amp;hvrand=10136960467693649228&amp;hvpone=&amp;hvptwo=&amp;hvqmt=&amp;hvdev=c&amp;hvdvcmdl=&amp;hvlocint=&amp;hvlocphy=1016131&amp;hvtargid=pla-470237554510&amp;mcid=3a2254c45979333bb08ac7c0bb1b79b7&amp;gclid=Cj0KCQiAnfmsBhDfARIsAM7MKi38KAXljJQyW3v8KOfRmN4sY3UMIFGM0B3PJ6Gf26uH5wKw3qkY4IoaAr0rEALw_wcB&amp;th=1" TargetMode="External"/><Relationship Id="rId119" Type="http://schemas.openxmlformats.org/officeDocument/2006/relationships/hyperlink" Target="https://www.amazon.com/JOLLY-STORE-Crafts-White-Pearl/dp/B0052UA0UI/ref=sr_1_3?crid=3MAELUMX3W02D&amp;keywords=white+pony+beads+6x9&amp;qid=1671228420&amp;s=arts-crafts&amp;sprefix=white+pony+beads+6x9%2Carts-crafts%2C130&amp;sr=1-3" TargetMode="External"/><Relationship Id="rId44" Type="http://schemas.openxmlformats.org/officeDocument/2006/relationships/hyperlink" Target="https://www.amazon.com/Samhita-Crusher-Utensils-Birthday-Housewarming/dp/B09NSW53TZ/ref=sr_1_7?crid=3VRFJWHT7PIT8&amp;dib=eyJ2IjoiMSJ9.GrdLRnZxxKARferCcL6-mgm1heI_bEa7a1E3JXImGueLoqTTQ66B0vhlwM-r6biJ1IVeRazD59BZK4HKNrYthw.q07Mprw7gfMO6y8RSxE_ziBXIiDH6MaOorMYkpEZdtk&amp;dib_tag=se&amp;keywords=pestle+and+mortar+wood&amp;qid=1704926209&amp;sprefix=pestel+and+mortar+wo%2Caps%2C165&amp;sr=8-7" TargetMode="External"/><Relationship Id="rId60" Type="http://schemas.openxmlformats.org/officeDocument/2006/relationships/hyperlink" Target="https://a.co/d/1OfTD0v" TargetMode="External"/><Relationship Id="rId65" Type="http://schemas.openxmlformats.org/officeDocument/2006/relationships/hyperlink" Target="https://a.co/d/2xp8W5Q" TargetMode="External"/><Relationship Id="rId81" Type="http://schemas.openxmlformats.org/officeDocument/2006/relationships/hyperlink" Target="https://www.amazon.com/What-Are-Mixtures-Facts-Matter/dp/1538267071/ref=sr_1_1?crid=THYHOIR8LIDP&amp;dib=eyJ2IjoiMSJ9.g4n6mAsXIbL9-4fPcZYMG-WsptljIBjYz1PoOFfQ6cFLO4OKLF2i5r9vJx8oLuSTKwC0CCe-VB0VdqFFkt9ScA.QdHzVofOggUQGLLM0rNiY6ad-OyoYPFZ9zEQPYK0OfU&amp;dib_tag=se&amp;keywords=what+are+mixtures&amp;qid=1704924869&amp;s=books&amp;sprefix=what+are+mixtures%2Cstripbooks%2C163&amp;sr=1-1" TargetMode="External"/><Relationship Id="rId86" Type="http://schemas.openxmlformats.org/officeDocument/2006/relationships/hyperlink" Target="https://www.amazon.com/gp/product/B0719H5ZTV/ref=ox_sc_act_title_2?smid=A1A1NULCH2R2RI&amp;th=1" TargetMode="External"/><Relationship Id="rId130" Type="http://schemas.openxmlformats.org/officeDocument/2006/relationships/hyperlink" Target="https://www.amazon.com/Crayola-Colored-Chalk-Sticks-Count/dp/B00GA638C0/ref=sr_1_5?crid=G49MFRDVIXL3&amp;keywords=colored+chalk&amp;qid=1705433025&amp;sprefix=colored+chalk%2Caps%2C160&amp;sr=8-5" TargetMode="External"/><Relationship Id="rId135" Type="http://schemas.openxmlformats.org/officeDocument/2006/relationships/hyperlink" Target="https://www.amazon.com/Sow-Right-Seeds-Butterflies-Instructions/dp/B07VXBH8CB/ref=sr_1_17?crid=1P4HP2RF8JB8R&amp;keywords=milkweed+seeds&amp;qid=1705431514&amp;s=lawn-garden&amp;sprefix=milkweed+seeds%2Clawngarden%2C154&amp;sr=1-17" TargetMode="External"/><Relationship Id="rId13" Type="http://schemas.openxmlformats.org/officeDocument/2006/relationships/hyperlink" Target="https://www.amazon.com/Hobby-Monsters-16mm-White-Multi-Colored/dp/B07NYTM4ZW/ref=sr_1_10?keywords=dice&amp;qid=1705433782&amp;s=toys-and-games&amp;sr=1-10" TargetMode="External"/><Relationship Id="rId18" Type="http://schemas.openxmlformats.org/officeDocument/2006/relationships/hyperlink" Target="https://www.amazon.com/Little-Red-Hen-Jerry-Pinkney/dp/0803729359/ref=sr_1_8?keywords=little+red+hen+book&amp;qid=1705433852&amp;sr=8-8" TargetMode="External"/><Relationship Id="rId39" Type="http://schemas.openxmlformats.org/officeDocument/2006/relationships/hyperlink" Target="https://www.amazon.com/gp/product/B06Y3P3QGH/ref=ppx_yo_dt_b_search_asin_title?ie=UTF8&amp;th=1" TargetMode="External"/><Relationship Id="rId109" Type="http://schemas.openxmlformats.org/officeDocument/2006/relationships/hyperlink" Target="https://www.amazon.com/JUNPOWER-CR2032-Lithium-Battery-Expiration/dp/B07LGLT534/ref=sxin_17_b2b_sx_pricing_discovery_desktop?content-id=amzn1.sym.7ae81320-ef1d-4f7b-92dc-32a1c1aab91b%3Aamzn1.sym.7ae81320-ef1d-4f7b-92dc-32a1c1aab91b&amp;crid=37K5DUDS5Y62Q&amp;cv_ct_cx=coin+cell+battery&amp;keywords=coin+cell+battery&amp;pd_rd_i=B07LGLT534&amp;pd_rd_r=c3132ed7-6b9b-4a0e-8a4e-388d12b3bf87&amp;pd_rd_w=lCmVw&amp;pd_rd_wg=Yms0M&amp;pf_rd_p=7ae81320-ef1d-4f7b-92dc-32a1c1aab91b&amp;pf_rd_r=ERX966FWGMKD759BAW0C&amp;qid=1670998306&amp;sprefix=coin+cell+battery%2Caps%2C176&amp;sr=1-3-f7511434-afcb-4b52-ae93-76e9cb75dd6b" TargetMode="External"/><Relationship Id="rId34" Type="http://schemas.openxmlformats.org/officeDocument/2006/relationships/hyperlink" Target="https://www.amazon.com/Ounce-Containers-Bottom-Storage-Freezer/dp/B09JN4WH73/ref=sr_1_3?crid=1A0FA0T9UZJAW&amp;keywords=gallon%2Bstorage%2Bcontainers%2Bwith%2Blids%2Btwist&amp;qid=1670888324&amp;sprefix=gallon%2Bstorage%2Bcontainers%2Bwith%2Blids%2Btwis%2Caps%2C161&amp;sr=8-3&amp;th=1" TargetMode="External"/><Relationship Id="rId50" Type="http://schemas.openxmlformats.org/officeDocument/2006/relationships/hyperlink" Target="https://www.amazon.com/Bounty-Select-Towels-Triple-Sheets/dp/B08V4D8YBC/ref=sr_1_8?keywords=paper+towel&amp;qid=1705431839&amp;sr=8-8" TargetMode="External"/><Relationship Id="rId55" Type="http://schemas.openxmlformats.org/officeDocument/2006/relationships/hyperlink" Target="https://a.co/d/imQwiGA" TargetMode="External"/><Relationship Id="rId76" Type="http://schemas.openxmlformats.org/officeDocument/2006/relationships/hyperlink" Target="https://www.amazon.com/Fingerprints-Crime-Clues-UpDog-Books/dp/1541590554/ref=sr_1_1?crid=196SBDJM70BUL&amp;keywords=fingerprints+grace+campbell+book&amp;qid=1705443693&amp;sprefix=fingerprints+grace+campbell+book%2Caps%2C207&amp;sr=8-1" TargetMode="External"/><Relationship Id="rId97" Type="http://schemas.openxmlformats.org/officeDocument/2006/relationships/hyperlink" Target="https://oregonmatrix.agclassroom.org/matrix/lesson/84/" TargetMode="External"/><Relationship Id="rId104" Type="http://schemas.openxmlformats.org/officeDocument/2006/relationships/hyperlink" Target="https://www.amazon.com/Teaspoon-Measuring-Spoons-24-Pack-Scoops/dp/B07J55SMQ2/ref=sr_1_6?keywords=tsp+measuring+spoon&amp;qid=1670996597&amp;sprefix=tsp%2Caps%2C178&amp;sr=8-6" TargetMode="External"/><Relationship Id="rId120" Type="http://schemas.openxmlformats.org/officeDocument/2006/relationships/hyperlink" Target="https://www.amazon.com/Elmers-Glue-Stick-E599-Count/dp/B01E9YOMKQ/ref=sr_1_5?crid=30BXPBQASU09C&amp;keywords=glue+sticks&amp;qid=1671229332&amp;s=arts-crafts&amp;sprefix=glue+sticks%2Carts-crafts%2C168&amp;sr=1-5" TargetMode="External"/><Relationship Id="rId125" Type="http://schemas.openxmlformats.org/officeDocument/2006/relationships/hyperlink" Target="https://www.amazon.com/MIAO-YUAN-Coworkers-Girlfriend-Supplies/dp/B0B5GK4XMN/ref=sr_1_44_sspa?crid=97A1DKUAUFIE&amp;keywords=bee+scratch+ornaments&amp;qid=1705432887&amp;s=arts-crafts&amp;sprefix=bee+scratch+ornaments%2Carts-crafts%2C152&amp;sr=1-44-spons&amp;sp_csd=d2lkZ2V0TmFtZT1zcF9idGY&amp;psc=1" TargetMode="External"/><Relationship Id="rId141" Type="http://schemas.openxmlformats.org/officeDocument/2006/relationships/hyperlink" Target="https://www.amazon.com/HP-Printer-Paper-Print20-200060R/dp/B001AFL8GY/ref=sr_1_4?crid=3OX24YIH537VE&amp;keywords=paper+500+sheets&amp;qid=1705431199&amp;s=office-products&amp;sprefix=paper+500+sheet%2Coffice-products%2C158&amp;sr=1-4" TargetMode="External"/><Relationship Id="rId146" Type="http://schemas.openxmlformats.org/officeDocument/2006/relationships/printerSettings" Target="../printerSettings/printerSettings6.bin"/><Relationship Id="rId7" Type="http://schemas.openxmlformats.org/officeDocument/2006/relationships/hyperlink" Target="https://cdn.agclassroom.org/media/uploads/2015/10/15/Matching_Product_to_Source_Activity_Sheet.pdf" TargetMode="External"/><Relationship Id="rId71" Type="http://schemas.openxmlformats.org/officeDocument/2006/relationships/hyperlink" Target="https://a.co/d/agDZXaL" TargetMode="External"/><Relationship Id="rId92" Type="http://schemas.openxmlformats.org/officeDocument/2006/relationships/hyperlink" Target="https://www.amazon.com/Seed-Start-Melissa-Stewart/dp/1426329776/ref=sr_1_1?crid=3BPNLX52XYRRN&amp;keywords=a+seed+is+the+start&amp;qid=1705430969&amp;sprefix=a+seed+is+the+star%2Caps%2C159&amp;sr=8-1" TargetMode="External"/><Relationship Id="rId2" Type="http://schemas.openxmlformats.org/officeDocument/2006/relationships/hyperlink" Target="https://www.amazon.com/How-Did-That-Get-Lunchbox/dp/B01K3NR6G4/ref=tmm_hrd_swatch_0?_encoding=UTF8&amp;qid=1705433744&amp;sr=8-1" TargetMode="External"/><Relationship Id="rId29" Type="http://schemas.openxmlformats.org/officeDocument/2006/relationships/hyperlink" Target="https://www.amazon.com/Deere-Thats-Tracy-Nelson-Maurer/dp/1627791299/ref=sr_1_1?keywords=john+deere+that%3Bs+who+book&amp;qid=1705436424&amp;sr=8-1" TargetMode="External"/><Relationship Id="rId24" Type="http://schemas.openxmlformats.org/officeDocument/2006/relationships/hyperlink" Target="https://www.amazon.com/Woolbuddy-Felting-Beautiful-Instruction-Beginners/dp/B08L29B6JZ/ref=sxts_b2b_sx_reorder_acb_business?content-id=amzn1.sym.44ecadb3-1930-4ae5-8e7f-c0670e7d86ce%3Aamzn1.sym.44ecadb3-1930-4ae5-8e7f-c0670e7d86ce&amp;crid=32JUDPQI5901J&amp;cv_ct_cx=carded+wool&amp;keywords=carded+wool&amp;pd_rd_i=B08L29B6JZ&amp;pd_rd_r=01a3f993-7cf0-493f-ba98-22e5df947fff&amp;pd_rd_w=uJdDg&amp;pd_rd_wg=uoyNM&amp;pf_rd_p=44ecadb3-1930-4ae5-8e7f-c0670e7d86ce&amp;pf_rd_r=QP5AA0M48ZR909A26V0A&amp;qid=1670629517&amp;sprefix=carded+wool%2Caps%2C162&amp;sr=1-1-62d64017-76a9-4f2a-8002-d7ec97456eea" TargetMode="External"/><Relationship Id="rId40" Type="http://schemas.openxmlformats.org/officeDocument/2006/relationships/hyperlink" Target="https://www.amazon.com/gp/product/B09Q88QQHL/ref=ppx_yo_dt_b_search_asin_title?ie=UTF8&amp;th=1" TargetMode="External"/><Relationship Id="rId45" Type="http://schemas.openxmlformats.org/officeDocument/2006/relationships/hyperlink" Target="https://www.amazon.com/Palmolive-Ultra-Dishwashing-Liquid-Fragrance/dp/B0BJYKVLRN/ref=sr_1_5?crid=E4NZ0QZLZLZ&amp;keywords=clear+dish+soap&amp;qid=1705436384&amp;sprefix=clear+dish+soap%2Caps%2C157&amp;sr=8-5" TargetMode="External"/><Relationship Id="rId66" Type="http://schemas.openxmlformats.org/officeDocument/2006/relationships/hyperlink" Target="https://a.co/d/gft44D4" TargetMode="External"/><Relationship Id="rId87" Type="http://schemas.openxmlformats.org/officeDocument/2006/relationships/hyperlink" Target="https://www.amazon.com/Neenah-Cardstock-Heavy-Weight-Brightness-91437/dp/B07D4YF3K4/ref=sxts_b2b_sx_fused_v3_desktop_ref-tab-0?content-id=amzn1.sym.97762c05-7545-47e0-ae5c-1110ba2791f0%3Aamzn1.sym.97762c05-7545-47e0-ae5c-1110ba2791f0&amp;cv_ct_cx=cardstock%2B8.5%2Bx%2B11&amp;keywords=cardstock%2B8.5%2Bx%2B11&amp;pd_rd_i=B07D4YF3K4&amp;pd_rd_r=c3ab198e-0873-4ed4-98fd-4d072a361e19&amp;pd_rd_w=pGNB9&amp;pd_rd_wg=5MerX&amp;pf_rd_p=97762c05-7545-47e0-ae5c-1110ba2791f0&amp;pf_rd_r=S4CWAD2B1Y5E2PT8A4NY&amp;qid=1670881251&amp;sprefix=cardstock%2Caps%2C174&amp;sr=1-5-965fba24-1eed-4536-936e-b447f98a83bc&amp;qty=8&amp;selectObb=new&amp;th=1" TargetMode="External"/><Relationship Id="rId110" Type="http://schemas.openxmlformats.org/officeDocument/2006/relationships/hyperlink" Target="https://www.amazon.com/Mudder-Precision-Stainless-Scrapbooking-Stencil/dp/B07XG1P96X/ref=sxin_16_b2b_sx_top_picks_acb?content-id=amzn1.sym.5ecc5c7c-686e-4608-a0dc-6acf6c6c3228%3Aamzn1.sym.5ecc5c7c-686e-4608-a0dc-6acf6c6c3228&amp;cv_ct_cx=craft+knife&amp;keywords=craft+knife&amp;pd_rd_i=B07XG1P96X&amp;pd_rd_r=a7063ad6-8b28-4622-a252-82c225615639&amp;pd_rd_w=socUO&amp;pd_rd_wg=TpNkJ&amp;pf_rd_p=5ecc5c7c-686e-4608-a0dc-6acf6c6c3228&amp;pf_rd_r=M4286583BQEWX7VM0QT0&amp;qid=1670998458&amp;sr=1-4-ab57425f-010b-46ba-9b54-4c012bcb0387" TargetMode="External"/><Relationship Id="rId115" Type="http://schemas.openxmlformats.org/officeDocument/2006/relationships/hyperlink" Target="https://www.amazon.com/Pieces-Cleaners-Chenille-Crafts-Decorations/dp/B08KW5NTPS/ref=sr_1_1?crid=332VDJVABMQBQ&amp;keywords=yellow%2Bchenille%2Bstem%2B6mmx6in&amp;qid=1671227519&amp;sprefix=yellowchenille%2Bstem%2B6mmx6in%2Caps%2C130&amp;sr=8-1&amp;th=1" TargetMode="External"/><Relationship Id="rId131" Type="http://schemas.openxmlformats.org/officeDocument/2006/relationships/hyperlink" Target="https://www.amazon.com/Crazy-Cosmos-Wildflower-Mixture-Colors/dp/B07887GXDB/ref=sr_1_1?crid=35E9JPH2BUGYY&amp;keywords=cosmo%2Bseeds&amp;qid=1670910684&amp;s=lawn-garden&amp;sprefix=cosmo%2Bseeds%2Clawngarden%2C153&amp;sr=1-1&amp;th=1" TargetMode="External"/><Relationship Id="rId136" Type="http://schemas.openxmlformats.org/officeDocument/2006/relationships/hyperlink" Target="https://www.amazon.com/Clay-Powder-Balls-Bombs-1000g/dp/B00JRDOXFO/ref=sr_1_4?crid=L1AWVXRQEUHL&amp;keywords=clay+soil&amp;qid=1670910538&amp;sprefix=clay+soil%2Caps%2C157&amp;sr=8-4" TargetMode="External"/><Relationship Id="rId61" Type="http://schemas.openxmlformats.org/officeDocument/2006/relationships/hyperlink" Target="https://a.co/d/j5ut0X7" TargetMode="External"/><Relationship Id="rId82" Type="http://schemas.openxmlformats.org/officeDocument/2006/relationships/hyperlink" Target="https://www.amazon.com/Band-Aid-Sterile-Non-Adhesive-Individually-Wrapped-Medium/dp/B01M0L2L3F/ref=sr_1_18?crid=LWUZNO4Q27AZ&amp;dib=eyJ2IjoiMSJ9.18UPWW34-qqNbxAVB_Or0TNtuuTUJh8CYXCcvwrT16aMA_efkY6gFRPPY9k0Isk0q_NS_nyns2nehEPSoZa49g.jMIHdGzSKsnNqzIqtd-b3IxnXf0bOp8YY6fTkDDPtJw&amp;dib_tag=se&amp;keywords=non-stick+gauze+pads&amp;qid=1704925718&amp;sprefix=non-stick+gauze+pads%2Caps%2C167&amp;sr=8-18" TargetMode="External"/><Relationship Id="rId19" Type="http://schemas.openxmlformats.org/officeDocument/2006/relationships/hyperlink" Target="https://www.amazon.com/Ziploc-Storage-Quart-Bags-Count/dp/B019ZTZTVQ/ref=sxts_b2b_sx_reorder_acb_business?content-id=amzn1.sym.44ecadb3-1930-4ae5-8e7f-c0670e7d86ce%3Aamzn1.sym.44ecadb3-1930-4ae5-8e7f-c0670e7d86ce&amp;crid=7JESG2XV4LK5&amp;cv_ct_cx=1+quart+storage+bag&amp;keywords=1+quart+storage+bag&amp;pd_rd_i=B019ZTZTVQ&amp;pd_rd_r=ae8c2cc6-068a-491e-90c5-62ee5df6ec31&amp;pd_rd_w=nlRQv&amp;pd_rd_wg=zDitv&amp;pf_rd_p=44ecadb3-1930-4ae5-8e7f-c0670e7d86ce&amp;pf_rd_r=736VNNMNPX4VT371EWPR&amp;qid=1670627587&amp;s=books&amp;sprefix=1+quart+storage+bag%2Cstripbooks%2C179&amp;sr=1-1-62d64017-76a9-4f2a-8002-d7ec97456eea" TargetMode="External"/><Relationship Id="rId14" Type="http://schemas.openxmlformats.org/officeDocument/2006/relationships/hyperlink" Target="https://www.amazon.com/Neenah-Cardstock-Heavy-Weight-Brightness-91437/dp/B07D4YF3K4/ref=sxts_b2b_sx_fused_v3_desktop_ref-tab-0?content-id=amzn1.sym.97762c05-7545-47e0-ae5c-1110ba2791f0%3Aamzn1.sym.97762c05-7545-47e0-ae5c-1110ba2791f0&amp;cv_ct_cx=cardstock%2B8.5%2Bx%2B11&amp;keywords=cardstock%2B8.5%2Bx%2B11&amp;pd_rd_i=B07D4YF3K4&amp;pd_rd_r=c3ab198e-0873-4ed4-98fd-4d072a361e19&amp;pd_rd_w=pGNB9&amp;pd_rd_wg=5MerX&amp;pf_rd_p=97762c05-7545-47e0-ae5c-1110ba2791f0&amp;pf_rd_r=S4CWAD2B1Y5E2PT8A4NY&amp;qid=1670881251&amp;sprefix=cardstock%2Caps%2C174&amp;sr=1-5-965fba24-1eed-4536-936e-b447f98a83bc&amp;qty=8&amp;selectObb=new&amp;th=1" TargetMode="External"/><Relationship Id="rId30" Type="http://schemas.openxmlformats.org/officeDocument/2006/relationships/hyperlink" Target="https://www.amazon.com/4-5-Colored-Wooden-Craft-Sticks/dp/B083TQ1DGK/ref=sr_1_41?crid=1VOMTC09B8QO&amp;keywords=craft+sticks+regular+50+count&amp;qid=1705436512&amp;sprefix=craft+sticks+regular+50+count%2Caps%2C158&amp;sr=8-41" TargetMode="External"/><Relationship Id="rId35" Type="http://schemas.openxmlformats.org/officeDocument/2006/relationships/hyperlink" Target="https://www.amazon.com/Scotch-Value-Desktop-Dispenser-C60-BK/dp/B0006HVL8C/ref=sr_1_4?crid=1MHI16RYDFVXT&amp;keywords=tape+dispenser&amp;qid=1705436734&amp;s=industrial&amp;sprefix=tape+dispenser%2Cindustrial%2C172&amp;sr=1-4" TargetMode="External"/><Relationship Id="rId56" Type="http://schemas.openxmlformats.org/officeDocument/2006/relationships/hyperlink" Target="https://a.co/d/iCH0KDC" TargetMode="External"/><Relationship Id="rId77" Type="http://schemas.openxmlformats.org/officeDocument/2006/relationships/hyperlink" Target="https://www.amazon.com/Mix-Solution-Mixture-Science-Library/dp/1618102273/ref=sr_1_1?crid=7NSB84E4F6RJ&amp;keywords=mix+it+up+solution+or+mixture+book&amp;qid=1705444506&amp;sprefix=mix+it+up+solution+or+mixture+book%2Caps%2C159&amp;sr=8-1" TargetMode="External"/><Relationship Id="rId100" Type="http://schemas.openxmlformats.org/officeDocument/2006/relationships/hyperlink" Target="https://www.amazon.com/16-Plastic-Cups-Colored-Black/dp/B09CBTLRVQ/ref=sr_1_2?crid=FG0RV4JZRUOO&amp;keywords=16+oz+plastic+cups+black&amp;qid=1670995923&amp;sprefix=16+oz+plastic+cups+blac%2Caps%2C184&amp;sr=8-2" TargetMode="External"/><Relationship Id="rId105" Type="http://schemas.openxmlformats.org/officeDocument/2006/relationships/hyperlink" Target="https://www.amazon.com/100-Jiffy-Peat-Pellets-42mm/dp/B005C2KEKW/ref=sxts_b2b_sx_reorder_acb_business?content-id=amzn1.sym.44ecadb3-1930-4ae5-8e7f-c0670e7d86ce%3Aamzn1.sym.44ecadb3-1930-4ae5-8e7f-c0670e7d86ce&amp;cv_ct_cx=jiffy+peat+pellets&amp;keywords=jiffy+peat+pellets&amp;pd_rd_i=B005C2KEKW&amp;pd_rd_r=3e935bbc-40d9-46f1-9196-efdb5f522b8e&amp;pd_rd_w=pMixS&amp;pd_rd_wg=uFkr9&amp;pf_rd_p=44ecadb3-1930-4ae5-8e7f-c0670e7d86ce&amp;pf_rd_r=A2AKY3MMVAXKEY722W6R&amp;qid=1670996678&amp;sprefix=jiffy+peat+%2Caps%2C173&amp;sr=1-1-62d64017-76a9-4f2a-8002-d7ec97456eea" TargetMode="External"/><Relationship Id="rId126" Type="http://schemas.openxmlformats.org/officeDocument/2006/relationships/hyperlink" Target="https://www.amazon.com/FEPITO-Sheets-Christmas-Wrapping-Presents/dp/B07ZH6CG3D/ref=sxts_b2b_sx_fused_v3_desktop_ref-tab-0?content-id=amzn1.sym.97762c05-7545-47e0-ae5c-1110ba2791f0%3Aamzn1.sym.97762c05-7545-47e0-ae5c-1110ba2791f0&amp;crid=H7UZ6FXQWPSR&amp;cv_ct_cx=green%2Btissue%2Bpaper&amp;keywords=green%2Btissue%2Bpaper&amp;pd_rd_i=B07ZH6CG3D&amp;pd_rd_r=0ddce69b-5c79-4729-b1ed-30db59d220e7&amp;pd_rd_w=JvFkJ&amp;pd_rd_wg=Kfcs1&amp;pf_rd_p=97762c05-7545-47e0-ae5c-1110ba2791f0&amp;pf_rd_r=0XKPDQY0VHMEK9SEFAE1&amp;qid=1671230342&amp;sprefix=green%2Btissue%2Bpaper%2Caps%2C166&amp;sr=1-7-965fba24-1eed-4536-936e-b447f98a83bc&amp;th=1" TargetMode="External"/><Relationship Id="rId8" Type="http://schemas.openxmlformats.org/officeDocument/2006/relationships/hyperlink" Target="https://www.agfoundation.org/files/Farm_to_Cart_Final_Game.pdf" TargetMode="External"/><Relationship Id="rId51" Type="http://schemas.openxmlformats.org/officeDocument/2006/relationships/hyperlink" Target="https://www.amazon.com/Amazon-Basics-Everyday-Plates-Disposable/dp/B0C2CY22B8/ref=sr_1_1_ffob_sspa?keywords=paper+plates&amp;qid=1705431315&amp;sr=8-1-spons&amp;sp_csd=d2lkZ2V0TmFtZT1zcF9hdGY&amp;psc=1" TargetMode="External"/><Relationship Id="rId72" Type="http://schemas.openxmlformats.org/officeDocument/2006/relationships/hyperlink" Target="https://a.co/d/bqb94Gp" TargetMode="External"/><Relationship Id="rId93" Type="http://schemas.openxmlformats.org/officeDocument/2006/relationships/hyperlink" Target="https://www.amazon.com/Back-Roots-Organic-Potting-Premium/dp/B0CMSBKJGK/ref=sxin_14_pa_sp_search_thematic_sspa?content-id=amzn1.sym.3f105dd1-731e-46ec-8a78-5849a8226882%3Aamzn1.sym.3f105dd1-731e-46ec-8a78-5849a8226882&amp;crid=34XQCS67CSUFG&amp;cv_ct_cx=potting+soil&amp;keywords=potting+soil&amp;pd_rd_i=B0CMSBKJGK&amp;pd_rd_r=72c2041b-280b-42e3-b0cc-62711f2d7cfa&amp;pd_rd_w=STtHD&amp;pd_rd_wg=CYhIK&amp;pf_rd_p=3f105dd1-731e-46ec-8a78-5849a8226882&amp;pf_rd_r=QB7TATWHM8P5MJVAR10R&amp;qid=1705431358&amp;sbo=RZvfv%2F%2FHxDF%2BO5021pAnSA%3D%3D&amp;sprefix=potting+soil%2Caps%2C162&amp;sr=1-1-364cf978-ce2a-480a-9bb0-bdb96faa0f61-spons&amp;sp_csd=d2lkZ2V0TmFtZT1zcF9zZWFyY2hfdGhlbWF0aWM&amp;psc=1" TargetMode="External"/><Relationship Id="rId98" Type="http://schemas.openxmlformats.org/officeDocument/2006/relationships/hyperlink" Target="https://cdn.agclassroom.org/media/uploads/2016/09/15/basic_parts_flower_1.pdf" TargetMode="External"/><Relationship Id="rId121" Type="http://schemas.openxmlformats.org/officeDocument/2006/relationships/hyperlink" Target="https://www.amazon.com/Foraineam-Kraft-Paper-Durable-Cookie/dp/B083XTWCVN/ref=sr_1_1?crid=26UPRBHCG38GL&amp;keywords=small+brown+bags&amp;qid=1671229526&amp;sprefix=small+brown+bags%2Caps%2C126&amp;sr=8-1" TargetMode="External"/><Relationship Id="rId142" Type="http://schemas.openxmlformats.org/officeDocument/2006/relationships/hyperlink" Target="https://www.amazon.com/Amazon-Basics-Everyday-Plates-Disposable/dp/B0C2CY22B8/ref=sr_1_1_ffob_sspa?keywords=paper+plates&amp;qid=1705431315&amp;sr=8-1-spons&amp;sp_csd=d2lkZ2V0TmFtZT1zcF9hdGY&amp;psc=1" TargetMode="External"/><Relationship Id="rId3" Type="http://schemas.openxmlformats.org/officeDocument/2006/relationships/hyperlink" Target="https://www.amazon.com/Sheep-Sweater-Start-Finish-Second/dp/0761385754/ref=sr_1_1?crid=A0GSCX636WA0&amp;keywords=from+sheep+to+sweater+book&amp;qid=1705436164&amp;s=books&amp;sprefix=from+sheep+to+sweater+book%2Cstripbooks%2C153&amp;sr=1-1" TargetMode="External"/><Relationship Id="rId25" Type="http://schemas.openxmlformats.org/officeDocument/2006/relationships/hyperlink" Target="https://www.amazon.com/Juvale-Corrugated-Cardboard-Sheets-Inches/dp/B07TFGJD8S/ref=sxin_15_b2b_sx_top_picks_acb?content-id=amzn1.sym.5ecc5c7c-686e-4608-a0dc-6acf6c6c3228%3Aamzn1.sym.5ecc5c7c-686e-4608-a0dc-6acf6c6c3228&amp;crid=3TO7XZ7ULO261&amp;cv_ct_cx=cardboard+sheets&amp;keywords=cardboard+sheets&amp;pd_rd_i=B07TFGJD8S&amp;pd_rd_r=d0201ca8-b0b2-48aa-918b-ee8266f27aa3&amp;pd_rd_w=bAzXl&amp;pd_rd_wg=pWgTN&amp;pf_rd_p=5ecc5c7c-686e-4608-a0dc-6acf6c6c3228&amp;pf_rd_r=MW146A7C7W7KTMPD2Z5G&amp;qid=1670630052&amp;s=arts-crafts&amp;sprefix=cardboard+sheets%2Carts-crafts%2C167&amp;sr=1-1-ab57425f-010b-46ba-9b54-4c012bcb0387" TargetMode="External"/><Relationship Id="rId46" Type="http://schemas.openxmlformats.org/officeDocument/2006/relationships/hyperlink" Target="https://www.amazon.com/Amazon-Brand-Happy-Belly-Purpose/dp/B07Z78Q8TB/ref=sr_1_7?crid=27CS5ZS02PNAS&amp;keywords=all+purpose+flour&amp;qid=1705433975&amp;sprefix=all+purposeflou%2Caps%2C164&amp;sr=8-7" TargetMode="External"/><Relationship Id="rId67" Type="http://schemas.openxmlformats.org/officeDocument/2006/relationships/hyperlink" Target="https://www.amazon.com/Dealmed-Isopropyl-Rubbing-Alcohol-Antiseptic/dp/B07KRHLPY7/ref=sr_1_4?crid=2J99GQCRY589Y&amp;keywords=70%25+isopropyl+alcohol+4+16+oz+bottles&amp;qid=1705444732&amp;s=hpc&amp;sprefix=70%25+isopropyl+alcohol+4+16+oz+bottles%2Chpc%2C154&amp;sr=1-4" TargetMode="External"/><Relationship Id="rId116" Type="http://schemas.openxmlformats.org/officeDocument/2006/relationships/hyperlink" Target="https://www.amazon.com/Pieces-Cleaners-Chenille-Crafts-Decorations/dp/B09XMCKB7X/ref=sr_1_1?crid=332VDJVABMQBQ&amp;keywords=yellow%2Bchenille%2Bstem%2B6mmx6in&amp;qid=1671227519&amp;sprefix=yellowchenille%2Bstem%2B6mmx6in%2Caps%2C130&amp;sr=8-1&amp;th=1" TargetMode="External"/><Relationship Id="rId137" Type="http://schemas.openxmlformats.org/officeDocument/2006/relationships/hyperlink" Target="https://www.amazon.com/Sharpie-Permanent-Markers-Fine-Pack/dp/B01N9ZIRZY/ref=sr_1_8?crid=34S57VQHAH7NO&amp;keywords=black+sharpie&amp;qid=1705431972&amp;sprefix=black+sharpi%2Caps%2C172&amp;sr=8-8" TargetMode="External"/><Relationship Id="rId20" Type="http://schemas.openxmlformats.org/officeDocument/2006/relationships/hyperlink" Target="https://www.amazon.com/Clabber-Girl-Baking-Powder-8-1/dp/B0014E4DS6/ref=sxin_15_b2b_sx_pricing_discovery_desktop?content-id=amzn1.sym.7ae81320-ef1d-4f7b-92dc-32a1c1aab91b%3Aamzn1.sym.7ae81320-ef1d-4f7b-92dc-32a1c1aab91b&amp;crid=2A8URFMEL760B&amp;cv_ct_cx=baking+powder&amp;keywords=baking+powder&amp;pd_rd_i=B0014E4DS6&amp;pd_rd_r=51965fb8-91c3-4753-b8a7-d3f1d23ad26e&amp;pd_rd_w=Iqbyh&amp;pd_rd_wg=VJm3s&amp;pf_rd_p=7ae81320-ef1d-4f7b-92dc-32a1c1aab91b&amp;pf_rd_r=QK2A0GHG5KH21FB8FYGS&amp;qid=1670627784&amp;s=grocery&amp;sprefix=baking+powder%2Cgrocery%2C158&amp;sr=1-1-f7511434-afcb-4b52-ae93-76e9cb75dd6b" TargetMode="External"/><Relationship Id="rId41" Type="http://schemas.openxmlformats.org/officeDocument/2006/relationships/hyperlink" Target="https://www.amazon.com/gp/product/B0993GPJSM/ref=ppx_yo_dt_b_search_asin_title?ie=UTF8&amp;psc=1" TargetMode="External"/><Relationship Id="rId62" Type="http://schemas.openxmlformats.org/officeDocument/2006/relationships/hyperlink" Target="https://a.co/d/0oe3Kr6" TargetMode="External"/><Relationship Id="rId83" Type="http://schemas.openxmlformats.org/officeDocument/2006/relationships/hyperlink" Target="https://www.amazon.com/Brands-Multicolor-Rubber-Ounce-Count/dp/B08Z1T7V3Z/ref=sr_1_6?crid=1SXPPHAZ08W4M&amp;dib=eyJ2IjoiMSJ9.C6J8Q3UbHxBLybzRw76R-hUDaql-CznBM5QYgy_VhhHWmTp0KyS142BrE_3nc8UEfFnlJAdfdIeIGVl8VbHzYw.PsVgFUjuX5hkqqO2uAEICiyPTc61XDY0md7j9m5nkaI&amp;dib_tag=se&amp;keywords=rubber+bands+office+supplies&amp;qid=1704925782&amp;sprefix=rubber+%2Caps%2C179&amp;sr=8-6" TargetMode="External"/><Relationship Id="rId88" Type="http://schemas.openxmlformats.org/officeDocument/2006/relationships/hyperlink" Target="https://www.amazon.com/Palmolive-Ultra-Dishwashing-Liquid-Fragrance/dp/B0BJYKVLRN/ref=sr_1_5?crid=E4NZ0QZLZLZ&amp;keywords=clear+dish+soap&amp;qid=1705436384&amp;sprefix=clear+dish+soap%2Caps%2C157&amp;sr=8-5" TargetMode="External"/><Relationship Id="rId111" Type="http://schemas.openxmlformats.org/officeDocument/2006/relationships/hyperlink" Target="https://www.amazon.com/What-Larrys-Garden-Laura-Alary/dp/152530108X/ref=sr_1_1?crid=QC6S1J1HSBJ5&amp;keywords=what+grew+in+larry%27s+garden+book&amp;qid=1705431920&amp;sprefix=what+grew+in+larry%27s+garden+boo%2Caps%2C152&amp;sr=8-1" TargetMode="External"/><Relationship Id="rId132" Type="http://schemas.openxmlformats.org/officeDocument/2006/relationships/hyperlink" Target="https://www.amazon.com/Seed-Needs-Coneflower-Planting-Echinacea/dp/B09RJQKB49/ref=sr_1_5?keywords=coneflower%2Bseeds&amp;qid=1705431777&amp;s=lawn-garden&amp;sr=1-5&amp;th=1" TargetMode="External"/><Relationship Id="rId15" Type="http://schemas.openxmlformats.org/officeDocument/2006/relationships/hyperlink" Target="https://oregonaitc.org/lessonplan/agricultural-inventors/" TargetMode="External"/><Relationship Id="rId36" Type="http://schemas.openxmlformats.org/officeDocument/2006/relationships/hyperlink" Target="https://www.amazon.com/Amazon-Basics-Stapler-Capacity-Non-Slip/dp/B079ZV4V3C/ref=sr_1_1_ffob_sspa?keywords=stapler&amp;qid=1705436765&amp;sr=8-1-spons&amp;sp_csd=d2lkZ2V0TmFtZT1zcF9hdGY&amp;psc=1" TargetMode="External"/><Relationship Id="rId57" Type="http://schemas.openxmlformats.org/officeDocument/2006/relationships/hyperlink" Target="https://a.co/d/1YhkF3Y" TargetMode="External"/><Relationship Id="rId106" Type="http://schemas.openxmlformats.org/officeDocument/2006/relationships/hyperlink" Target="https://www.amazon.com/Green-Leaf-Lettuce-Seeds-Planting/dp/B091V9ZJD5/ref=sr_1_25?keywords=lettuce+seeds&amp;qid=1705432210&amp;s=lawn-garden&amp;sr=1-25" TargetMode="External"/><Relationship Id="rId127" Type="http://schemas.openxmlformats.org/officeDocument/2006/relationships/hyperlink" Target="https://www.amazon.com/Bracelet-Silicone-Wristband-Decorations-Classroom/dp/B09V178MWJ/ref=b2b_gw_d_ss_b2b_sccl_1/136-1700098-1123634?pd_rd_w=SDw0S&amp;content-id=amzn1.sym.95dd726d-5fc9-4a7e-a39c-4df2ee00df1a&amp;pf_rd_p=95dd726d-5fc9-4a7e-a39c-4df2ee00df1a&amp;pf_rd_r=CXJP2W4GWYZ075SSJT93&amp;pd_rd_wg=ot7r8&amp;pd_rd_r=a3da9a3e-ea6b-4082-9086-2bdf3123a9dc&amp;pd_rd_i=B09FF616SN&amp;th=1" TargetMode="External"/><Relationship Id="rId10" Type="http://schemas.openxmlformats.org/officeDocument/2006/relationships/hyperlink" Target="https://oregonaitc.org/wp-content/uploads/2019/11/WoolSpinning.pdf" TargetMode="External"/><Relationship Id="rId31" Type="http://schemas.openxmlformats.org/officeDocument/2006/relationships/hyperlink" Target="https://www.amazon.com/Binder-Medium-Clamps-Assorted-Paperwork/dp/B09LV38C7F/ref=sr_1_5?crid=284X3ISPOFEO8&amp;keywords=40+binder+clips&amp;qid=1705436584&amp;sprefix=40+binder+clip%2Caps%2C161&amp;sr=8-5" TargetMode="External"/><Relationship Id="rId52" Type="http://schemas.openxmlformats.org/officeDocument/2006/relationships/hyperlink" Target="https://www.amazon.com/Dixie-Ultra-Paper-Bowls-Ounces/dp/B0748G2F3D/ref=sr_1_5?crid=F0EC9JZYFKU8&amp;keywords=paper+bowls&amp;qid=1705434059&amp;s=home-garden&amp;sprefix=paper+bowl%2Cgarden%2C165&amp;sr=1-5" TargetMode="External"/><Relationship Id="rId73" Type="http://schemas.openxmlformats.org/officeDocument/2006/relationships/hyperlink" Target="https://www.amazon.com/Tweezers-Plastic-Disposable-Dressing-Elementary/dp/B09HZ8C6FH/ref=sr_1_6?keywords=tweezers+bulk&amp;qid=1670959216&amp;sr=8-6" TargetMode="External"/><Relationship Id="rId78" Type="http://schemas.openxmlformats.org/officeDocument/2006/relationships/hyperlink" Target="https://www.amazon.com/Javiers-Hummingbird-Science-Solves-Driscoll/dp/1635920078/ref=sr_1_1?crid=2X6IDLOFGZT23&amp;keywords=javier%27s+hummingbirds&amp;qid=1705444557&amp;s=books&amp;sprefix=javier%27s+hummingbirds%2Cstripbooks%2C147&amp;sr=1-1" TargetMode="External"/><Relationship Id="rId94" Type="http://schemas.openxmlformats.org/officeDocument/2006/relationships/hyperlink" Target="https://oregonmatrix.agclassroom.org/matrix/lesson/223/" TargetMode="External"/><Relationship Id="rId99" Type="http://schemas.openxmlformats.org/officeDocument/2006/relationships/hyperlink" Target="https://www.amazon.com/Stack-Man-100-Sets-Disposable/dp/B084JFRDZK/ref=sr_1_2?keywords=16+oz+plastic+cups+with+lids&amp;qid=1670994708&amp;sprefix=16+oz+plastic+cup%2Caps%2C184&amp;sr=8-2" TargetMode="External"/><Relationship Id="rId101" Type="http://schemas.openxmlformats.org/officeDocument/2006/relationships/hyperlink" Target="https://www.amazon.com/Duck-282289-Electrical-4-Inch-Single/dp/B007JSGNVQ/ref=sr_1_3?crid=2ORNSHBVDO2PS&amp;keywords=black+electrical+tape&amp;qid=1705432066&amp;sprefix=black+electrical+tap%2Caps%2C163&amp;sr=8-3" TargetMode="External"/><Relationship Id="rId122" Type="http://schemas.openxmlformats.org/officeDocument/2006/relationships/hyperlink" Target="https://www.amazon.com/dp/B09D9PLVDY/ref=sspa_dk_detail_0?pd_rd_i=B09D9PLVDY&amp;pd_rd_w=4AgEI&amp;content-id=amzn1.sym.dd2c6db7-6626-466d-bf04-9570e69a7df0&amp;pf_rd_p=dd2c6db7-6626-466d-bf04-9570e69a7df0&amp;pf_rd_r=1807MZFCXM9DS5D5XB8C&amp;pd_rd_wg=fJfWy&amp;pd_rd_r=af04ad91-7dcc-415e-9835-da5899ee7bdc&amp;s=home-garden&amp;sp_csd=d2lkZ2V0TmFtZT1zcF9kZXRhaWxfdGhlbWF0aWM&amp;smid=A1KD2MOZFI1TNQ&amp;spLa=ZW5jcnlwdGVkUXVhbGlmaWVyPUFQMjNDMjlYU0c0Nk8mZW5jcnlwdGVkSWQ9QTAyNjkyNDkzUUYyUU5DR0tRVkREJmVuY3J5cHRlZEFkSWQ9QTA0MDM5NjMzMVQzODBZTk1DWDQwJndpZGdldE5hbWU9c3BfZGV0YWlsX3RoZW1hdGljJmFjdGlvbj1jbGlja1JlZGlyZWN0JmRvTm90TG9nQ2xpY2s9dHJ1ZQ&amp;th=1" TargetMode="External"/><Relationship Id="rId143" Type="http://schemas.openxmlformats.org/officeDocument/2006/relationships/hyperlink" Target="https://www.amazon.com/Bounty-Select-Towels-Triple-Sheets/dp/B08V4D8YBC/ref=sr_1_8?keywords=paper+towel&amp;qid=1705431839&amp;sr=8-8" TargetMode="External"/><Relationship Id="rId4" Type="http://schemas.openxmlformats.org/officeDocument/2006/relationships/hyperlink" Target="https://www.amazon.com/Magic-Ball-Wool-Susanna-Isern/dp/8415619898/ref=sr_1_1?crid=3N6WA7UF4SN36&amp;keywords=magic+ball+of+wool+book&amp;qid=1705436182&amp;s=books&amp;sprefix=magic+ball+of+wool+boo%2Cstripbooks%2C157&amp;sr=1-1" TargetMode="External"/><Relationship Id="rId9" Type="http://schemas.openxmlformats.org/officeDocument/2006/relationships/hyperlink" Target="https://oregonmatrix.agclassroom.org/matrix/lesson/361/" TargetMode="External"/><Relationship Id="rId26" Type="http://schemas.openxmlformats.org/officeDocument/2006/relationships/hyperlink" Target="https://www.amazon.com/G2PLUS-Cotton-Packing-String-Projects/dp/B01ELCENW8/ref=sxts_b2b_sx_fused_v3_desktop_ref-tab-0?content-id=amzn1.sym.97762c05-7545-47e0-ae5c-1110ba2791f0%3Aamzn1.sym.97762c05-7545-47e0-ae5c-1110ba2791f0&amp;crid=2V4GILAG0AZMZ&amp;cv_ct_cx=string&amp;keywords=string&amp;pd_rd_i=B01ELCENW8&amp;pd_rd_r=f379af38-3eb3-484f-9084-389ce117b2f5&amp;pd_rd_w=P3uE1&amp;pd_rd_wg=OEEps&amp;pf_rd_p=97762c05-7545-47e0-ae5c-1110ba2791f0&amp;pf_rd_r=3CKXKDXN1082HGT0QYMD&amp;qid=1670630107&amp;s=arts-crafts&amp;sprefix=strin%2Carts-crafts%2C167&amp;sr=1-8-965fba24-1eed-4536-936e-b447f98a83bc" TargetMode="External"/><Relationship Id="rId47" Type="http://schemas.openxmlformats.org/officeDocument/2006/relationships/hyperlink" Target="https://www.amazon.com/Dixie-Ultra-Paper-Bowls-Ounces/dp/B0748G2F3D/ref=sr_1_5?crid=F0EC9JZYFKU8&amp;keywords=paper+bowls&amp;qid=1705434059&amp;s=home-garden&amp;sprefix=paper+bowl%2Cgarden%2C165&amp;sr=1-5" TargetMode="External"/><Relationship Id="rId68" Type="http://schemas.openxmlformats.org/officeDocument/2006/relationships/hyperlink" Target="https://a.co/d/iOugwrD" TargetMode="External"/><Relationship Id="rId89" Type="http://schemas.openxmlformats.org/officeDocument/2006/relationships/hyperlink" Target="https://www.amazon.com/Ziploc-thomaswi-Sandwich-XL-Bags/dp/B000V9LAXQ/ref=sr_1_6?crid=BRIKHPE6SJMI&amp;keywords=30+count+sandwich+bags&amp;qid=1705431879&amp;sprefix=30+county+sandwich+bag%2Caps%2C153&amp;sr=8-6" TargetMode="External"/><Relationship Id="rId112" Type="http://schemas.openxmlformats.org/officeDocument/2006/relationships/hyperlink" Target="https://www.amazon.com/Planting-Wild-Garden-Kathryn-Galbraith/dp/1561457914/ref=sr_1_1?crid=2E20QDIXCT1VM&amp;keywords=planting+the+wild+garden+book&amp;qid=1705431944&amp;sprefix=planting+the+wild+garden+boo%2Caps%2C165&amp;sr=8-1" TargetMode="External"/><Relationship Id="rId133" Type="http://schemas.openxmlformats.org/officeDocument/2006/relationships/hyperlink" Target="https://www.amazon.com/Seed-Needs-Coreopsis-Plains-tinctoria/dp/B003U5Q574/ref=sr_1_4?keywords=coreopsis%2Bseeds&amp;qid=1705431741&amp;s=lawn-garden&amp;sr=1-4" TargetMode="External"/><Relationship Id="rId16" Type="http://schemas.openxmlformats.org/officeDocument/2006/relationships/hyperlink" Target="https://www.amazon.com/Elite-Gourmet-EGR2722A-Cool-touch-Free-Rubber/dp/B092226N25/ref=sr_1_2?crid=2WNBF4VEKV9JS&amp;keywords=griddle+small&amp;qid=1670882274&amp;sprefix=griddle+small%2Caps%2C174&amp;sr=8-2" TargetMode="External"/><Relationship Id="rId37" Type="http://schemas.openxmlformats.org/officeDocument/2006/relationships/hyperlink" Target="https://www.amazon.com/mDesign-Stackable-Organizer-Container-Workspace/dp/B01435OVXE/ref=sxin_15_b2b_sx_top_picks_acb?content-id=amzn1.sym.5ecc5c7c-686e-4608-a0dc-6acf6c6c3228%3Aamzn1.sym.5ecc5c7c-686e-4608-a0dc-6acf6c6c3228&amp;crid=BD0WLYPMFH44&amp;cv_ct_cx=office%2Borganizer%2Bsmall&amp;keywords=office%2Borganizer%2Bsmall&amp;pd_rd_i=B07MWHD5DC&amp;pd_rd_r=34ccc651-78b5-4481-81cb-d4fd644ab92d&amp;pd_rd_w=b5hyT&amp;pd_rd_wg=yAbo0&amp;pf_rd_p=5ecc5c7c-686e-4608-a0dc-6acf6c6c3228&amp;pf_rd_r=3HY7SYVCFCTJ2C5A16ZX&amp;qid=1671232302&amp;s=books&amp;sprefix=office%2Borganizer%2Bsmall%2Cstripbooks%2C147&amp;sr=1-1-ab57425f-010b-46ba-9b54-4c012bcb0387&amp;th=1" TargetMode="External"/><Relationship Id="rId58" Type="http://schemas.openxmlformats.org/officeDocument/2006/relationships/hyperlink" Target="https://a.co/d/gZEqRPH" TargetMode="External"/><Relationship Id="rId79" Type="http://schemas.openxmlformats.org/officeDocument/2006/relationships/hyperlink" Target="https://www.amazon.com/DNA-Book-DK/dp/1465492275/ref=sxts_b2b_sx_reorder_acb_business?content-id=amzn1.sym.44ecadb3-1930-4ae5-8e7f-c0670e7d86ce%3Aamzn1.sym.44ecadb3-1930-4ae5-8e7f-c0670e7d86ce&amp;crid=3N7RYTRTLI727&amp;cv_ct_cx=the+dna+book&amp;dib=eyJ2IjoiMSJ9.VDPCjHQdJpQshm1hqaKe_g.2Pcy9V-v6UkJmf1IyUiOKKgQiIAxG6Z3s154CTv8_bQ&amp;dib_tag=se&amp;keywords=the+dna+book&amp;pd_rd_i=1465492275&amp;pd_rd_r=f9a27625-55a3-42b3-ab9a-d14bd4b8a95d&amp;pd_rd_w=kKIqM&amp;pd_rd_wg=KTMUM&amp;pf_rd_p=44ecadb3-1930-4ae5-8e7f-c0670e7d86ce&amp;pf_rd_r=KJPS1DWTKP7HAT183WHC&amp;qid=1704924813&amp;sbo=RZvfv%2F%2FHxDF%2BO5021pAnSA%3D%3D&amp;sprefix=the+dna+book%2Caps%2C183&amp;sr=1-1-62d64017-76a9-4f2a-8002-d7ec97456eea" TargetMode="External"/><Relationship Id="rId102" Type="http://schemas.openxmlformats.org/officeDocument/2006/relationships/hyperlink" Target="https://www.amazon.com/Kraft-Cards-Cardstock-Painting-Decorations/dp/B08GFHYJ85/ref=sr_1_1?keywords=black%2Bcardstock%2Bdiscs&amp;qid=1670996163&amp;sr=8-1&amp;th=1" TargetMode="External"/><Relationship Id="rId123" Type="http://schemas.openxmlformats.org/officeDocument/2006/relationships/hyperlink" Target="https://www.amazon.com/Cute-Bee-Sticker-Waterproof-Stickers/dp/B0CHVTRDQL/ref=sr_1_22?crid=3SQ0G715MTZHD&amp;keywords=bee%2Bself%2Badhesive%2Bsticker&amp;qid=1705432700&amp;s=toys-and-games&amp;sprefix=bee%2Bself%2Badhesive%2Bsticker%2Ctoys-and-games%2C159&amp;sr=1-22&amp;th=1" TargetMode="External"/><Relationship Id="rId144" Type="http://schemas.openxmlformats.org/officeDocument/2006/relationships/hyperlink" Target="https://www.amazon.com/Ziploc-thomaswi-Sandwich-XL-Bags/dp/B000V9LAXQ/ref=sr_1_6?crid=BRIKHPE6SJMI&amp;keywords=30+count+sandwich+bags&amp;qid=1705431879&amp;sprefix=30+county+sandwich+bag%2Caps%2C153&amp;sr=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A1EDD-E516-49F8-B186-669157CAE23D}">
  <dimension ref="A1:C15"/>
  <sheetViews>
    <sheetView workbookViewId="0">
      <selection activeCell="B15" sqref="B15"/>
    </sheetView>
  </sheetViews>
  <sheetFormatPr defaultRowHeight="14" x14ac:dyDescent="0.3"/>
  <cols>
    <col min="1" max="1" width="18.58203125" customWidth="1"/>
    <col min="2" max="2" width="18" customWidth="1"/>
    <col min="3" max="3" width="116.83203125" customWidth="1"/>
  </cols>
  <sheetData>
    <row r="1" spans="1:3" ht="20.149999999999999" customHeight="1" x14ac:dyDescent="0.4">
      <c r="A1" s="17" t="s">
        <v>542</v>
      </c>
      <c r="B1" s="18"/>
      <c r="C1" s="17"/>
    </row>
    <row r="2" spans="1:3" ht="20.149999999999999" customHeight="1" x14ac:dyDescent="0.4">
      <c r="A2" s="17"/>
      <c r="B2" s="18"/>
      <c r="C2" s="17"/>
    </row>
    <row r="3" spans="1:3" ht="28" customHeight="1" x14ac:dyDescent="0.3">
      <c r="A3" s="85" t="s">
        <v>606</v>
      </c>
      <c r="B3" s="86" t="s">
        <v>539</v>
      </c>
      <c r="C3" s="87" t="s">
        <v>849</v>
      </c>
    </row>
    <row r="4" spans="1:3" ht="56.5" customHeight="1" x14ac:dyDescent="0.3">
      <c r="A4" s="85" t="s">
        <v>1545</v>
      </c>
      <c r="B4" s="86" t="s">
        <v>537</v>
      </c>
      <c r="C4" s="88" t="s">
        <v>961</v>
      </c>
    </row>
    <row r="5" spans="1:3" ht="56.5" customHeight="1" x14ac:dyDescent="0.3">
      <c r="A5" s="85" t="s">
        <v>1543</v>
      </c>
      <c r="B5" s="86" t="s">
        <v>534</v>
      </c>
      <c r="C5" s="88" t="s">
        <v>962</v>
      </c>
    </row>
    <row r="6" spans="1:3" ht="60.65" customHeight="1" x14ac:dyDescent="0.3">
      <c r="A6" s="85" t="s">
        <v>1546</v>
      </c>
      <c r="B6" s="86" t="s">
        <v>535</v>
      </c>
      <c r="C6" s="88" t="s">
        <v>850</v>
      </c>
    </row>
    <row r="7" spans="1:3" ht="31.5" customHeight="1" x14ac:dyDescent="0.3">
      <c r="A7" s="85" t="s">
        <v>601</v>
      </c>
      <c r="B7" s="86" t="s">
        <v>1551</v>
      </c>
      <c r="C7" s="88" t="s">
        <v>605</v>
      </c>
    </row>
    <row r="8" spans="1:3" ht="20.149999999999999" customHeight="1" x14ac:dyDescent="0.3">
      <c r="A8" s="85" t="s">
        <v>541</v>
      </c>
      <c r="B8" s="86" t="s">
        <v>540</v>
      </c>
      <c r="C8" s="88" t="s">
        <v>536</v>
      </c>
    </row>
    <row r="9" spans="1:3" ht="20.149999999999999" customHeight="1" x14ac:dyDescent="0.3">
      <c r="A9" s="85" t="s">
        <v>495</v>
      </c>
      <c r="B9" s="86" t="s">
        <v>602</v>
      </c>
      <c r="C9" s="88" t="s">
        <v>852</v>
      </c>
    </row>
    <row r="10" spans="1:3" ht="31.5" customHeight="1" x14ac:dyDescent="0.3">
      <c r="A10" s="85" t="s">
        <v>963</v>
      </c>
      <c r="B10" s="86" t="s">
        <v>603</v>
      </c>
      <c r="C10" s="88" t="s">
        <v>964</v>
      </c>
    </row>
    <row r="11" spans="1:3" ht="32.15" customHeight="1" x14ac:dyDescent="0.3">
      <c r="A11" s="85" t="s">
        <v>604</v>
      </c>
      <c r="B11" s="86" t="s">
        <v>954</v>
      </c>
      <c r="C11" s="88" t="s">
        <v>853</v>
      </c>
    </row>
    <row r="12" spans="1:3" ht="32.15" customHeight="1" x14ac:dyDescent="0.3">
      <c r="A12" s="85" t="s">
        <v>1501</v>
      </c>
      <c r="B12" s="86" t="s">
        <v>965</v>
      </c>
      <c r="C12" s="88" t="s">
        <v>1503</v>
      </c>
    </row>
    <row r="13" spans="1:3" ht="20.149999999999999" customHeight="1" x14ac:dyDescent="0.3">
      <c r="A13" s="85" t="s">
        <v>538</v>
      </c>
      <c r="B13" s="86" t="s">
        <v>966</v>
      </c>
      <c r="C13" s="88" t="s">
        <v>851</v>
      </c>
    </row>
    <row r="14" spans="1:3" ht="32.15" customHeight="1" x14ac:dyDescent="0.3">
      <c r="A14" s="85" t="s">
        <v>953</v>
      </c>
      <c r="B14" s="86" t="s">
        <v>1502</v>
      </c>
      <c r="C14" s="88" t="s">
        <v>955</v>
      </c>
    </row>
    <row r="15" spans="1:3" x14ac:dyDescent="0.3">
      <c r="C15" s="4"/>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7DB2F-73F1-4758-8E7C-96AB2CA01F31}">
  <dimension ref="A1:F19"/>
  <sheetViews>
    <sheetView workbookViewId="0">
      <selection activeCell="A19" sqref="A19"/>
    </sheetView>
  </sheetViews>
  <sheetFormatPr defaultRowHeight="14" x14ac:dyDescent="0.3"/>
  <cols>
    <col min="1" max="1" width="47.58203125" customWidth="1"/>
    <col min="5" max="5" width="61.33203125" customWidth="1"/>
    <col min="6" max="6" width="46.83203125" customWidth="1"/>
  </cols>
  <sheetData>
    <row r="1" spans="1:6" ht="19" x14ac:dyDescent="0.4">
      <c r="A1" s="17" t="s">
        <v>581</v>
      </c>
      <c r="B1" s="18"/>
      <c r="C1" s="18"/>
      <c r="D1" s="18"/>
      <c r="E1" s="18"/>
      <c r="F1" s="18"/>
    </row>
    <row r="2" spans="1:6" ht="57.65" customHeight="1" x14ac:dyDescent="0.3">
      <c r="A2" s="275" t="s">
        <v>944</v>
      </c>
      <c r="B2" s="275"/>
      <c r="C2" s="275"/>
      <c r="D2" s="275"/>
      <c r="E2" s="23"/>
      <c r="F2" s="18"/>
    </row>
    <row r="3" spans="1:6" s="4" customFormat="1" ht="31.5" customHeight="1" x14ac:dyDescent="0.3">
      <c r="A3" s="7" t="s">
        <v>482</v>
      </c>
      <c r="B3" s="5" t="s">
        <v>484</v>
      </c>
      <c r="C3" s="5" t="s">
        <v>0</v>
      </c>
      <c r="D3" s="5" t="s">
        <v>597</v>
      </c>
      <c r="E3" s="5" t="s">
        <v>583</v>
      </c>
      <c r="F3" s="5" t="s">
        <v>2</v>
      </c>
    </row>
    <row r="4" spans="1:6" s="44" customFormat="1" ht="20.149999999999999" customHeight="1" x14ac:dyDescent="0.3">
      <c r="A4" s="42" t="s">
        <v>591</v>
      </c>
      <c r="B4" s="43"/>
      <c r="C4" s="43"/>
      <c r="D4" s="43"/>
      <c r="E4" s="15" t="s">
        <v>592</v>
      </c>
      <c r="F4" s="43" t="s">
        <v>593</v>
      </c>
    </row>
    <row r="5" spans="1:6" s="4" customFormat="1" ht="20.149999999999999" customHeight="1" x14ac:dyDescent="0.3">
      <c r="A5" s="13" t="s">
        <v>400</v>
      </c>
      <c r="B5" s="14">
        <v>500</v>
      </c>
      <c r="C5" s="6" t="s">
        <v>10</v>
      </c>
      <c r="D5" s="6">
        <v>168</v>
      </c>
      <c r="E5" s="15" t="s">
        <v>401</v>
      </c>
      <c r="F5" s="6" t="s">
        <v>500</v>
      </c>
    </row>
    <row r="6" spans="1:6" s="4" customFormat="1" ht="20.149999999999999" customHeight="1" x14ac:dyDescent="0.3">
      <c r="A6" s="13" t="s">
        <v>546</v>
      </c>
      <c r="B6" s="14">
        <v>500</v>
      </c>
      <c r="C6" s="6" t="s">
        <v>10</v>
      </c>
      <c r="D6" s="6">
        <v>17</v>
      </c>
      <c r="E6" s="15" t="s">
        <v>296</v>
      </c>
      <c r="F6" s="6" t="s">
        <v>580</v>
      </c>
    </row>
    <row r="7" spans="1:6" s="4" customFormat="1" ht="20.149999999999999" customHeight="1" x14ac:dyDescent="0.3">
      <c r="A7" s="13" t="s">
        <v>412</v>
      </c>
      <c r="B7" s="14">
        <v>280</v>
      </c>
      <c r="C7" s="6" t="s">
        <v>10</v>
      </c>
      <c r="D7" s="6">
        <v>117.999999992</v>
      </c>
      <c r="E7" s="15" t="s">
        <v>413</v>
      </c>
      <c r="F7" s="6" t="s">
        <v>7</v>
      </c>
    </row>
    <row r="8" spans="1:6" s="4" customFormat="1" ht="20.149999999999999" customHeight="1" x14ac:dyDescent="0.3">
      <c r="A8" s="13" t="s">
        <v>297</v>
      </c>
      <c r="B8" s="14">
        <v>705</v>
      </c>
      <c r="C8" s="6" t="s">
        <v>10</v>
      </c>
      <c r="D8" s="6">
        <v>40.000000033500001</v>
      </c>
      <c r="E8" s="15" t="s">
        <v>298</v>
      </c>
      <c r="F8" s="6" t="s">
        <v>531</v>
      </c>
    </row>
    <row r="9" spans="1:6" s="4" customFormat="1" ht="20.149999999999999" customHeight="1" x14ac:dyDescent="0.3">
      <c r="A9" s="13" t="s">
        <v>393</v>
      </c>
      <c r="B9" s="14">
        <v>1000</v>
      </c>
      <c r="C9" s="6" t="s">
        <v>10</v>
      </c>
      <c r="D9" s="6">
        <v>60</v>
      </c>
      <c r="E9" s="15" t="s">
        <v>394</v>
      </c>
      <c r="F9" s="6" t="s">
        <v>7</v>
      </c>
    </row>
    <row r="10" spans="1:6" s="4" customFormat="1" ht="20.149999999999999" customHeight="1" x14ac:dyDescent="0.3">
      <c r="A10" s="13" t="s">
        <v>598</v>
      </c>
      <c r="B10" s="14">
        <v>1</v>
      </c>
      <c r="C10" s="6" t="s">
        <v>579</v>
      </c>
      <c r="D10" s="6">
        <v>394</v>
      </c>
      <c r="E10" s="15" t="s">
        <v>594</v>
      </c>
      <c r="F10" s="6"/>
    </row>
    <row r="11" spans="1:6" s="4" customFormat="1" ht="20.149999999999999" customHeight="1" x14ac:dyDescent="0.3">
      <c r="A11" s="13" t="s">
        <v>599</v>
      </c>
      <c r="B11" s="14">
        <v>1</v>
      </c>
      <c r="C11" s="6" t="s">
        <v>10</v>
      </c>
      <c r="D11" s="6">
        <v>5</v>
      </c>
      <c r="E11" s="15" t="s">
        <v>595</v>
      </c>
      <c r="F11" s="6" t="s">
        <v>596</v>
      </c>
    </row>
    <row r="12" spans="1:6" s="4" customFormat="1" ht="20.149999999999999" customHeight="1" x14ac:dyDescent="0.3">
      <c r="A12" s="13" t="s">
        <v>408</v>
      </c>
      <c r="B12" s="14">
        <v>360</v>
      </c>
      <c r="C12" s="6" t="s">
        <v>10</v>
      </c>
      <c r="D12" s="6">
        <v>174.99999999600001</v>
      </c>
      <c r="E12" s="15" t="s">
        <v>584</v>
      </c>
      <c r="F12" s="6" t="s">
        <v>7</v>
      </c>
    </row>
    <row r="13" spans="1:6" s="4" customFormat="1" ht="20.149999999999999" customHeight="1" x14ac:dyDescent="0.3">
      <c r="A13" s="13" t="s">
        <v>411</v>
      </c>
      <c r="B13" s="14">
        <v>12</v>
      </c>
      <c r="C13" s="6" t="s">
        <v>10</v>
      </c>
      <c r="D13" s="6">
        <v>19.9999999992</v>
      </c>
      <c r="E13" s="15" t="s">
        <v>585</v>
      </c>
      <c r="F13" s="6" t="s">
        <v>7</v>
      </c>
    </row>
    <row r="14" spans="1:6" s="4" customFormat="1" ht="20.149999999999999" customHeight="1" x14ac:dyDescent="0.3">
      <c r="A14" s="13" t="s">
        <v>409</v>
      </c>
      <c r="B14" s="14">
        <v>180</v>
      </c>
      <c r="C14" s="6" t="s">
        <v>10</v>
      </c>
      <c r="D14" s="6">
        <v>18</v>
      </c>
      <c r="E14" s="15" t="s">
        <v>587</v>
      </c>
      <c r="F14" s="6" t="s">
        <v>7</v>
      </c>
    </row>
    <row r="15" spans="1:6" s="4" customFormat="1" ht="20.149999999999999" customHeight="1" x14ac:dyDescent="0.3">
      <c r="A15" s="13" t="s">
        <v>410</v>
      </c>
      <c r="B15" s="14">
        <v>120</v>
      </c>
      <c r="C15" s="6" t="s">
        <v>10</v>
      </c>
      <c r="D15" s="6">
        <v>18</v>
      </c>
      <c r="E15" s="15" t="s">
        <v>586</v>
      </c>
      <c r="F15" s="6" t="s">
        <v>7</v>
      </c>
    </row>
    <row r="16" spans="1:6" s="4" customFormat="1" ht="20.149999999999999" customHeight="1" x14ac:dyDescent="0.3">
      <c r="A16" s="13" t="s">
        <v>588</v>
      </c>
      <c r="B16" s="14">
        <v>160</v>
      </c>
      <c r="C16" s="6" t="s">
        <v>10</v>
      </c>
      <c r="D16" s="6">
        <v>18</v>
      </c>
      <c r="E16" s="15" t="s">
        <v>589</v>
      </c>
      <c r="F16" s="6"/>
    </row>
    <row r="17" spans="1:6" s="4" customFormat="1" ht="20.149999999999999" customHeight="1" x14ac:dyDescent="0.3">
      <c r="A17" s="13" t="s">
        <v>373</v>
      </c>
      <c r="B17" s="14">
        <v>800</v>
      </c>
      <c r="C17" s="6" t="s">
        <v>10</v>
      </c>
      <c r="D17" s="6">
        <v>25</v>
      </c>
      <c r="E17" s="15" t="s">
        <v>374</v>
      </c>
      <c r="F17" s="6" t="s">
        <v>7</v>
      </c>
    </row>
    <row r="18" spans="1:6" ht="19.5" customHeight="1" x14ac:dyDescent="0.3">
      <c r="A18" s="2" t="s">
        <v>577</v>
      </c>
      <c r="B18" s="14">
        <v>1</v>
      </c>
      <c r="C18" s="3" t="s">
        <v>579</v>
      </c>
      <c r="D18" s="6">
        <v>225</v>
      </c>
      <c r="E18" s="8" t="s">
        <v>582</v>
      </c>
      <c r="F18" s="6"/>
    </row>
    <row r="19" spans="1:6" x14ac:dyDescent="0.3">
      <c r="A19" s="13" t="s">
        <v>600</v>
      </c>
    </row>
  </sheetData>
  <mergeCells count="1">
    <mergeCell ref="A2:D2"/>
  </mergeCells>
  <hyperlinks>
    <hyperlink ref="E5" r:id="rId1" xr:uid="{3F4E5DC8-AE5F-463D-B6CD-D564E8DF161F}"/>
    <hyperlink ref="E7" r:id="rId2" xr:uid="{EF759BC5-11D5-4ECE-B227-0C39C460C078}"/>
    <hyperlink ref="E6" r:id="rId3" xr:uid="{0BAC767E-7E50-49D8-9827-6D8C72B36D52}"/>
    <hyperlink ref="E8" r:id="rId4" xr:uid="{C90099FD-E2F4-4854-A436-D70DE19B20FC}"/>
    <hyperlink ref="E9" r:id="rId5" xr:uid="{3955DBAE-CC31-43D8-8E57-AEEB5166225E}"/>
    <hyperlink ref="E17" r:id="rId6" xr:uid="{CE80B907-8DEC-4174-9E3F-ECAA4D249973}"/>
    <hyperlink ref="E4" r:id="rId7" xr:uid="{A1D3D46A-54DD-4FE9-9E33-B3DD3783B479}"/>
    <hyperlink ref="E18" r:id="rId8" xr:uid="{CA4C65F7-C1CF-43E5-8C11-DED290580FB6}"/>
    <hyperlink ref="E16" r:id="rId9" xr:uid="{46EE707B-F7A7-414F-A054-95DAC672C1DD}"/>
    <hyperlink ref="E10" r:id="rId10" xr:uid="{D43E6ADF-49CB-484F-A865-3CD182544B23}"/>
    <hyperlink ref="E11" r:id="rId11" xr:uid="{7DF60BA3-2D16-485D-B029-9B16EC705650}"/>
  </hyperlinks>
  <pageMargins left="0.7" right="0.7" top="0.75" bottom="0.75" header="0.3" footer="0.3"/>
  <pageSetup orientation="portrait" r:id="rId1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C94E7-8C38-4B65-8C0B-F6EE087014ED}">
  <dimension ref="A1:J143"/>
  <sheetViews>
    <sheetView workbookViewId="0">
      <selection activeCell="F79" sqref="F79"/>
    </sheetView>
  </sheetViews>
  <sheetFormatPr defaultRowHeight="14" x14ac:dyDescent="0.3"/>
  <cols>
    <col min="1" max="1" width="44.75" style="4" customWidth="1"/>
    <col min="2" max="2" width="8.9140625" style="4" customWidth="1"/>
    <col min="3" max="3" width="11.6640625" style="4" customWidth="1"/>
    <col min="4" max="4" width="8.6640625" style="4"/>
    <col min="5" max="5" width="44" customWidth="1"/>
    <col min="6" max="6" width="23.25" style="3" customWidth="1"/>
    <col min="7" max="7" width="22.9140625" style="4" customWidth="1"/>
    <col min="8" max="8" width="23.58203125" style="4" customWidth="1"/>
    <col min="9" max="9" width="64.58203125" style="4" customWidth="1"/>
    <col min="10" max="10" width="24.6640625" style="4" customWidth="1"/>
    <col min="11" max="16384" width="8.6640625" style="4"/>
  </cols>
  <sheetData>
    <row r="1" spans="1:10" ht="18" x14ac:dyDescent="0.3">
      <c r="A1" s="178" t="s">
        <v>1138</v>
      </c>
      <c r="B1" s="180"/>
      <c r="D1" s="200"/>
      <c r="E1" s="187"/>
      <c r="F1" s="258"/>
      <c r="G1" s="6"/>
      <c r="H1" s="6"/>
    </row>
    <row r="2" spans="1:10" ht="28" x14ac:dyDescent="0.3">
      <c r="A2" s="7" t="s">
        <v>1139</v>
      </c>
      <c r="B2" s="7" t="s">
        <v>484</v>
      </c>
      <c r="C2" s="182" t="s">
        <v>0</v>
      </c>
      <c r="D2" s="184" t="s">
        <v>597</v>
      </c>
      <c r="E2" s="188" t="s">
        <v>1328</v>
      </c>
      <c r="F2" s="27" t="s">
        <v>1548</v>
      </c>
      <c r="G2" s="27" t="s">
        <v>1549</v>
      </c>
      <c r="H2" s="27" t="s">
        <v>1550</v>
      </c>
      <c r="I2" s="27" t="s">
        <v>2</v>
      </c>
      <c r="J2" s="27" t="s">
        <v>1498</v>
      </c>
    </row>
    <row r="3" spans="1:10" x14ac:dyDescent="0.3">
      <c r="A3" s="180" t="s">
        <v>1140</v>
      </c>
      <c r="B3" s="180" t="s">
        <v>1260</v>
      </c>
      <c r="C3" s="4" t="s">
        <v>1275</v>
      </c>
      <c r="D3" s="200" t="s">
        <v>1288</v>
      </c>
      <c r="E3" s="189" t="s">
        <v>1329</v>
      </c>
      <c r="F3" s="259" t="s">
        <v>993</v>
      </c>
      <c r="G3" s="6" t="s">
        <v>4</v>
      </c>
      <c r="H3" s="6" t="s">
        <v>255</v>
      </c>
      <c r="I3" s="4" t="s">
        <v>1435</v>
      </c>
    </row>
    <row r="4" spans="1:10" x14ac:dyDescent="0.3">
      <c r="A4" s="180" t="s">
        <v>1141</v>
      </c>
      <c r="B4" s="180" t="s">
        <v>1261</v>
      </c>
      <c r="C4" s="4" t="s">
        <v>10</v>
      </c>
      <c r="D4" s="200"/>
      <c r="E4" s="189"/>
      <c r="F4" s="259" t="s">
        <v>990</v>
      </c>
      <c r="G4" s="6" t="s">
        <v>9</v>
      </c>
      <c r="H4" s="6" t="s">
        <v>139</v>
      </c>
      <c r="I4" s="4" t="s">
        <v>1436</v>
      </c>
    </row>
    <row r="5" spans="1:10" ht="14.5" x14ac:dyDescent="0.3">
      <c r="A5" s="179" t="s">
        <v>1142</v>
      </c>
      <c r="B5" s="180">
        <v>1</v>
      </c>
      <c r="C5" s="4" t="s">
        <v>1024</v>
      </c>
      <c r="D5" s="200" t="s">
        <v>1289</v>
      </c>
      <c r="E5" s="190" t="s">
        <v>438</v>
      </c>
      <c r="F5" s="256" t="s">
        <v>434</v>
      </c>
      <c r="G5" s="6" t="s">
        <v>434</v>
      </c>
      <c r="H5" s="6" t="s">
        <v>434</v>
      </c>
      <c r="I5" s="4" t="s">
        <v>1437</v>
      </c>
    </row>
    <row r="6" spans="1:10" x14ac:dyDescent="0.3">
      <c r="A6" s="180" t="s">
        <v>1143</v>
      </c>
      <c r="B6" s="180">
        <v>3</v>
      </c>
      <c r="C6" s="4" t="s">
        <v>1276</v>
      </c>
      <c r="D6" s="200" t="s">
        <v>1290</v>
      </c>
      <c r="E6" s="190" t="s">
        <v>1330</v>
      </c>
      <c r="F6" s="259" t="s">
        <v>990</v>
      </c>
      <c r="G6" s="6" t="s">
        <v>9</v>
      </c>
      <c r="H6" s="6" t="s">
        <v>139</v>
      </c>
      <c r="I6" s="4" t="s">
        <v>1438</v>
      </c>
    </row>
    <row r="7" spans="1:10" x14ac:dyDescent="0.3">
      <c r="A7" s="180" t="s">
        <v>1144</v>
      </c>
      <c r="B7" s="180" t="s">
        <v>1262</v>
      </c>
      <c r="C7" s="4" t="s">
        <v>10</v>
      </c>
      <c r="D7" s="200" t="s">
        <v>1291</v>
      </c>
      <c r="E7" s="190" t="s">
        <v>440</v>
      </c>
      <c r="F7" s="256" t="s">
        <v>995</v>
      </c>
      <c r="G7" s="6" t="s">
        <v>528</v>
      </c>
      <c r="H7" s="6" t="s">
        <v>186</v>
      </c>
      <c r="I7" s="4" t="s">
        <v>1439</v>
      </c>
    </row>
    <row r="8" spans="1:10" x14ac:dyDescent="0.3">
      <c r="A8" s="180" t="s">
        <v>1145</v>
      </c>
      <c r="B8" s="180">
        <v>1</v>
      </c>
      <c r="C8" s="4" t="s">
        <v>1276</v>
      </c>
      <c r="D8" s="200" t="s">
        <v>1289</v>
      </c>
      <c r="E8" s="190" t="s">
        <v>449</v>
      </c>
      <c r="F8" s="256" t="s">
        <v>978</v>
      </c>
      <c r="G8" s="6" t="s">
        <v>35</v>
      </c>
      <c r="H8" s="6" t="s">
        <v>35</v>
      </c>
      <c r="I8" s="4" t="s">
        <v>1440</v>
      </c>
    </row>
    <row r="9" spans="1:10" x14ac:dyDescent="0.3">
      <c r="A9" s="180" t="s">
        <v>1146</v>
      </c>
      <c r="B9" s="180">
        <v>3</v>
      </c>
      <c r="C9" s="4" t="s">
        <v>10</v>
      </c>
      <c r="D9" s="200" t="s">
        <v>1292</v>
      </c>
      <c r="E9" s="189" t="s">
        <v>1331</v>
      </c>
      <c r="F9" s="259" t="s">
        <v>486</v>
      </c>
      <c r="G9" s="6" t="s">
        <v>486</v>
      </c>
      <c r="H9" s="6" t="s">
        <v>486</v>
      </c>
      <c r="I9" s="4" t="s">
        <v>1441</v>
      </c>
    </row>
    <row r="10" spans="1:10" x14ac:dyDescent="0.3">
      <c r="A10" s="180" t="s">
        <v>1147</v>
      </c>
      <c r="B10" s="180" t="s">
        <v>1263</v>
      </c>
      <c r="C10" s="4" t="s">
        <v>10</v>
      </c>
      <c r="D10" s="200" t="s">
        <v>1293</v>
      </c>
      <c r="E10" s="189" t="s">
        <v>1332</v>
      </c>
      <c r="F10" s="259" t="s">
        <v>990</v>
      </c>
      <c r="G10" s="6" t="s">
        <v>9</v>
      </c>
      <c r="H10" s="6" t="s">
        <v>139</v>
      </c>
    </row>
    <row r="11" spans="1:10" x14ac:dyDescent="0.3">
      <c r="A11" s="180" t="s">
        <v>1148</v>
      </c>
      <c r="B11" s="180" t="s">
        <v>1263</v>
      </c>
      <c r="C11" s="4" t="s">
        <v>10</v>
      </c>
      <c r="D11" s="200"/>
      <c r="E11" s="187"/>
      <c r="F11" s="260" t="s">
        <v>486</v>
      </c>
      <c r="G11" s="6" t="s">
        <v>486</v>
      </c>
      <c r="H11" s="6" t="s">
        <v>486</v>
      </c>
    </row>
    <row r="12" spans="1:10" ht="42" x14ac:dyDescent="0.3">
      <c r="A12" s="180" t="s">
        <v>1149</v>
      </c>
      <c r="B12" s="180" t="s">
        <v>1264</v>
      </c>
      <c r="C12" s="4" t="s">
        <v>10</v>
      </c>
      <c r="D12" s="200" t="s">
        <v>1294</v>
      </c>
      <c r="E12" s="189" t="s">
        <v>1333</v>
      </c>
      <c r="F12" s="259" t="s">
        <v>1424</v>
      </c>
      <c r="G12" s="6" t="s">
        <v>1424</v>
      </c>
      <c r="H12" s="6" t="s">
        <v>1424</v>
      </c>
      <c r="I12" s="4" t="s">
        <v>1442</v>
      </c>
      <c r="J12" s="4" t="s">
        <v>1499</v>
      </c>
    </row>
    <row r="13" spans="1:10" x14ac:dyDescent="0.3">
      <c r="A13" s="180" t="s">
        <v>1150</v>
      </c>
      <c r="B13" s="180" t="s">
        <v>1263</v>
      </c>
      <c r="C13" s="4" t="s">
        <v>1276</v>
      </c>
      <c r="D13" s="200" t="s">
        <v>1295</v>
      </c>
      <c r="E13" s="189" t="s">
        <v>1334</v>
      </c>
      <c r="F13" s="259" t="s">
        <v>995</v>
      </c>
      <c r="G13" s="201" t="s">
        <v>528</v>
      </c>
      <c r="H13" s="6" t="s">
        <v>186</v>
      </c>
    </row>
    <row r="14" spans="1:10" x14ac:dyDescent="0.3">
      <c r="A14" s="180" t="s">
        <v>1151</v>
      </c>
      <c r="B14" s="180"/>
      <c r="D14" s="200"/>
      <c r="E14" s="187"/>
      <c r="F14" s="260" t="s">
        <v>983</v>
      </c>
      <c r="G14" s="6" t="s">
        <v>485</v>
      </c>
      <c r="H14" s="6" t="s">
        <v>1433</v>
      </c>
      <c r="I14" s="4" t="s">
        <v>1443</v>
      </c>
    </row>
    <row r="15" spans="1:10" x14ac:dyDescent="0.3">
      <c r="A15" s="180" t="s">
        <v>1152</v>
      </c>
      <c r="B15" s="180"/>
      <c r="D15" s="200"/>
      <c r="E15" s="187"/>
      <c r="F15" s="260" t="s">
        <v>989</v>
      </c>
      <c r="G15" s="6" t="s">
        <v>4</v>
      </c>
      <c r="H15" s="6" t="s">
        <v>255</v>
      </c>
      <c r="I15" s="4" t="s">
        <v>1444</v>
      </c>
    </row>
    <row r="16" spans="1:10" x14ac:dyDescent="0.3">
      <c r="A16" s="180" t="s">
        <v>1153</v>
      </c>
      <c r="B16" s="180"/>
      <c r="D16" s="200"/>
      <c r="E16" s="187"/>
      <c r="F16" s="260" t="s">
        <v>486</v>
      </c>
      <c r="G16" s="6" t="s">
        <v>486</v>
      </c>
      <c r="H16" s="6" t="s">
        <v>486</v>
      </c>
    </row>
    <row r="17" spans="1:10" x14ac:dyDescent="0.3">
      <c r="A17" s="180" t="s">
        <v>1154</v>
      </c>
      <c r="B17" s="180">
        <v>6</v>
      </c>
      <c r="C17" s="4" t="s">
        <v>1276</v>
      </c>
      <c r="D17" s="200" t="s">
        <v>1296</v>
      </c>
      <c r="E17" s="187" t="s">
        <v>1335</v>
      </c>
      <c r="F17" s="260" t="s">
        <v>995</v>
      </c>
      <c r="G17" s="6" t="s">
        <v>528</v>
      </c>
      <c r="H17" s="6" t="s">
        <v>186</v>
      </c>
    </row>
    <row r="18" spans="1:10" x14ac:dyDescent="0.3">
      <c r="A18" s="180" t="s">
        <v>1155</v>
      </c>
      <c r="B18" s="180"/>
      <c r="D18" s="200"/>
      <c r="E18" s="187"/>
      <c r="F18" s="260" t="s">
        <v>520</v>
      </c>
      <c r="G18" s="6" t="s">
        <v>485</v>
      </c>
      <c r="H18" s="6" t="s">
        <v>485</v>
      </c>
      <c r="I18" s="4" t="s">
        <v>1445</v>
      </c>
    </row>
    <row r="19" spans="1:10" x14ac:dyDescent="0.3">
      <c r="A19" s="180" t="s">
        <v>1156</v>
      </c>
      <c r="B19" s="180" t="s">
        <v>1265</v>
      </c>
      <c r="C19" s="4" t="s">
        <v>1277</v>
      </c>
      <c r="D19" s="200" t="s">
        <v>1297</v>
      </c>
      <c r="E19" s="187" t="s">
        <v>1336</v>
      </c>
      <c r="F19" s="260" t="s">
        <v>995</v>
      </c>
      <c r="G19" s="6" t="s">
        <v>528</v>
      </c>
      <c r="H19" s="6" t="s">
        <v>186</v>
      </c>
      <c r="I19" s="4" t="s">
        <v>1446</v>
      </c>
    </row>
    <row r="20" spans="1:10" x14ac:dyDescent="0.3">
      <c r="A20" s="180" t="s">
        <v>1157</v>
      </c>
      <c r="B20" s="180"/>
      <c r="D20" s="200"/>
      <c r="E20" s="187"/>
      <c r="F20" s="260" t="s">
        <v>134</v>
      </c>
      <c r="G20" s="6" t="s">
        <v>134</v>
      </c>
      <c r="H20" s="6" t="s">
        <v>134</v>
      </c>
    </row>
    <row r="21" spans="1:10" x14ac:dyDescent="0.3">
      <c r="A21" s="180" t="s">
        <v>1158</v>
      </c>
      <c r="B21" s="180">
        <v>1</v>
      </c>
      <c r="C21" s="4" t="s">
        <v>1278</v>
      </c>
      <c r="D21" s="200" t="s">
        <v>1298</v>
      </c>
      <c r="E21" s="187" t="s">
        <v>1337</v>
      </c>
      <c r="F21" s="260" t="s">
        <v>995</v>
      </c>
      <c r="G21" s="6" t="s">
        <v>528</v>
      </c>
      <c r="H21" s="6" t="s">
        <v>186</v>
      </c>
    </row>
    <row r="22" spans="1:10" x14ac:dyDescent="0.3">
      <c r="A22" s="180" t="s">
        <v>1159</v>
      </c>
      <c r="B22" s="180">
        <v>12</v>
      </c>
      <c r="C22" s="4" t="s">
        <v>1279</v>
      </c>
      <c r="D22" s="200" t="s">
        <v>1299</v>
      </c>
      <c r="E22" s="187" t="s">
        <v>1338</v>
      </c>
      <c r="F22" s="260" t="s">
        <v>486</v>
      </c>
      <c r="G22" s="6" t="s">
        <v>486</v>
      </c>
      <c r="H22" s="6" t="s">
        <v>486</v>
      </c>
    </row>
    <row r="23" spans="1:10" x14ac:dyDescent="0.3">
      <c r="A23" s="180" t="s">
        <v>1160</v>
      </c>
      <c r="B23" s="180"/>
      <c r="D23" s="200"/>
      <c r="E23" s="187"/>
      <c r="F23" s="260" t="s">
        <v>978</v>
      </c>
      <c r="G23" s="6" t="s">
        <v>15</v>
      </c>
      <c r="H23" s="6" t="s">
        <v>15</v>
      </c>
      <c r="I23" s="4" t="s">
        <v>1447</v>
      </c>
    </row>
    <row r="24" spans="1:10" ht="28" x14ac:dyDescent="0.3">
      <c r="A24" s="180" t="s">
        <v>1161</v>
      </c>
      <c r="B24" s="180"/>
      <c r="D24" s="200"/>
      <c r="E24" s="189"/>
      <c r="F24" s="259" t="s">
        <v>122</v>
      </c>
      <c r="G24" s="6" t="s">
        <v>122</v>
      </c>
      <c r="H24" s="6" t="s">
        <v>122</v>
      </c>
      <c r="I24" s="4" t="s">
        <v>1448</v>
      </c>
    </row>
    <row r="25" spans="1:10" x14ac:dyDescent="0.3">
      <c r="A25" s="180" t="s">
        <v>1162</v>
      </c>
      <c r="B25" s="180">
        <v>1</v>
      </c>
      <c r="C25" s="4" t="s">
        <v>579</v>
      </c>
      <c r="D25" s="200" t="s">
        <v>1300</v>
      </c>
      <c r="E25" s="189" t="s">
        <v>1339</v>
      </c>
      <c r="F25" s="259" t="s">
        <v>995</v>
      </c>
      <c r="G25" s="6" t="s">
        <v>528</v>
      </c>
      <c r="H25" s="6" t="s">
        <v>186</v>
      </c>
      <c r="I25" s="4" t="s">
        <v>1449</v>
      </c>
    </row>
    <row r="26" spans="1:10" x14ac:dyDescent="0.3">
      <c r="A26" s="180" t="s">
        <v>1163</v>
      </c>
      <c r="B26" s="180">
        <v>1</v>
      </c>
      <c r="C26" s="4" t="s">
        <v>1280</v>
      </c>
      <c r="D26" s="200" t="s">
        <v>1301</v>
      </c>
      <c r="E26" s="189" t="s">
        <v>1340</v>
      </c>
      <c r="F26" s="259" t="s">
        <v>134</v>
      </c>
      <c r="G26" s="6" t="s">
        <v>134</v>
      </c>
      <c r="H26" s="6" t="s">
        <v>134</v>
      </c>
      <c r="I26" s="4" t="s">
        <v>1450</v>
      </c>
    </row>
    <row r="27" spans="1:10" ht="56" x14ac:dyDescent="0.3">
      <c r="A27" s="180" t="s">
        <v>1164</v>
      </c>
      <c r="B27" s="180">
        <v>1</v>
      </c>
      <c r="C27" s="4" t="s">
        <v>10</v>
      </c>
      <c r="D27" s="200" t="s">
        <v>1302</v>
      </c>
      <c r="E27" s="189" t="s">
        <v>1341</v>
      </c>
      <c r="F27" s="259" t="s">
        <v>1425</v>
      </c>
      <c r="G27" s="6" t="s">
        <v>1425</v>
      </c>
      <c r="H27" s="6" t="s">
        <v>1425</v>
      </c>
      <c r="I27" s="4" t="s">
        <v>1451</v>
      </c>
    </row>
    <row r="28" spans="1:10" ht="28" x14ac:dyDescent="0.3">
      <c r="A28" s="180" t="s">
        <v>1165</v>
      </c>
      <c r="B28" s="180">
        <v>90</v>
      </c>
      <c r="C28" s="4" t="s">
        <v>10</v>
      </c>
      <c r="D28" s="200" t="s">
        <v>1303</v>
      </c>
      <c r="E28" s="189" t="s">
        <v>1342</v>
      </c>
      <c r="F28" s="259" t="s">
        <v>486</v>
      </c>
      <c r="G28" s="6" t="s">
        <v>486</v>
      </c>
      <c r="H28" s="6" t="s">
        <v>486</v>
      </c>
      <c r="I28" s="4" t="s">
        <v>1452</v>
      </c>
    </row>
    <row r="29" spans="1:10" x14ac:dyDescent="0.3">
      <c r="A29" s="180" t="s">
        <v>1166</v>
      </c>
      <c r="B29" s="180" t="s">
        <v>1265</v>
      </c>
      <c r="C29" s="4" t="s">
        <v>1276</v>
      </c>
      <c r="D29" s="200" t="s">
        <v>1304</v>
      </c>
      <c r="E29" s="189" t="s">
        <v>1343</v>
      </c>
      <c r="F29" s="259" t="s">
        <v>988</v>
      </c>
      <c r="G29" s="6" t="s">
        <v>32</v>
      </c>
      <c r="H29" s="6" t="s">
        <v>106</v>
      </c>
      <c r="I29" s="4" t="s">
        <v>1453</v>
      </c>
    </row>
    <row r="30" spans="1:10" x14ac:dyDescent="0.3">
      <c r="A30" s="180"/>
      <c r="B30" s="180"/>
      <c r="D30" s="200"/>
      <c r="E30" s="189"/>
      <c r="F30" s="259"/>
      <c r="G30" s="6"/>
      <c r="H30" s="6"/>
    </row>
    <row r="31" spans="1:10" ht="28" x14ac:dyDescent="0.3">
      <c r="A31" s="202" t="s">
        <v>1167</v>
      </c>
      <c r="B31" s="23"/>
      <c r="C31" s="203"/>
      <c r="D31" s="204"/>
      <c r="E31" s="191"/>
      <c r="F31" s="261"/>
      <c r="G31" s="205"/>
      <c r="H31" s="205"/>
      <c r="I31" s="203"/>
      <c r="J31" s="203"/>
    </row>
    <row r="32" spans="1:10" ht="28" x14ac:dyDescent="0.3">
      <c r="A32" s="180" t="s">
        <v>1168</v>
      </c>
      <c r="B32" s="180">
        <v>1</v>
      </c>
      <c r="C32" s="4" t="s">
        <v>1281</v>
      </c>
      <c r="D32" s="200" t="s">
        <v>1305</v>
      </c>
      <c r="E32" s="189" t="s">
        <v>1344</v>
      </c>
      <c r="F32" s="6" t="s">
        <v>1426</v>
      </c>
      <c r="G32" s="6" t="s">
        <v>1426</v>
      </c>
      <c r="H32" s="6" t="s">
        <v>1426</v>
      </c>
      <c r="I32" s="4" t="s">
        <v>1454</v>
      </c>
    </row>
    <row r="33" spans="1:9" ht="28" x14ac:dyDescent="0.3">
      <c r="A33" s="180" t="s">
        <v>1169</v>
      </c>
      <c r="B33" s="180">
        <v>1</v>
      </c>
      <c r="C33" s="4" t="s">
        <v>1281</v>
      </c>
      <c r="D33" s="200" t="s">
        <v>1305</v>
      </c>
      <c r="E33" s="189" t="s">
        <v>1345</v>
      </c>
      <c r="F33" s="6" t="s">
        <v>1426</v>
      </c>
      <c r="G33" s="6" t="s">
        <v>1426</v>
      </c>
      <c r="H33" s="6" t="s">
        <v>1426</v>
      </c>
      <c r="I33" s="4" t="s">
        <v>1454</v>
      </c>
    </row>
    <row r="34" spans="1:9" ht="28" x14ac:dyDescent="0.3">
      <c r="A34" s="180" t="s">
        <v>1170</v>
      </c>
      <c r="B34" s="180">
        <v>1</v>
      </c>
      <c r="C34" s="4" t="s">
        <v>1282</v>
      </c>
      <c r="D34" s="200">
        <v>11</v>
      </c>
      <c r="E34" s="189" t="s">
        <v>1346</v>
      </c>
      <c r="F34" s="6" t="s">
        <v>1426</v>
      </c>
      <c r="G34" s="6" t="s">
        <v>1426</v>
      </c>
      <c r="H34" s="6" t="s">
        <v>1426</v>
      </c>
      <c r="I34" s="4" t="s">
        <v>1455</v>
      </c>
    </row>
    <row r="35" spans="1:9" ht="28" x14ac:dyDescent="0.3">
      <c r="A35" s="13" t="s">
        <v>1171</v>
      </c>
      <c r="B35" s="181">
        <v>1</v>
      </c>
      <c r="C35" s="21" t="s">
        <v>579</v>
      </c>
      <c r="D35" s="200">
        <v>412.5</v>
      </c>
      <c r="E35" s="189" t="s">
        <v>1347</v>
      </c>
      <c r="F35" s="6" t="s">
        <v>486</v>
      </c>
      <c r="G35" s="6" t="s">
        <v>486</v>
      </c>
      <c r="H35" s="206" t="s">
        <v>486</v>
      </c>
      <c r="I35" s="4" t="s">
        <v>1456</v>
      </c>
    </row>
    <row r="36" spans="1:9" x14ac:dyDescent="0.3">
      <c r="A36" s="180" t="s">
        <v>1172</v>
      </c>
      <c r="B36" s="180">
        <v>1</v>
      </c>
      <c r="C36" s="4" t="s">
        <v>1024</v>
      </c>
      <c r="D36" s="200">
        <v>13</v>
      </c>
      <c r="E36" s="190" t="s">
        <v>1348</v>
      </c>
      <c r="F36" s="6" t="s">
        <v>434</v>
      </c>
      <c r="G36" s="6" t="s">
        <v>434</v>
      </c>
      <c r="H36" s="6" t="s">
        <v>434</v>
      </c>
      <c r="I36" s="4" t="s">
        <v>1457</v>
      </c>
    </row>
    <row r="37" spans="1:9" x14ac:dyDescent="0.3">
      <c r="A37" s="180" t="s">
        <v>1173</v>
      </c>
      <c r="B37" s="180"/>
      <c r="C37" s="4" t="s">
        <v>1277</v>
      </c>
      <c r="D37" s="200" t="s">
        <v>1306</v>
      </c>
      <c r="E37" s="190" t="s">
        <v>1349</v>
      </c>
      <c r="F37" s="6" t="s">
        <v>434</v>
      </c>
      <c r="G37" s="6" t="s">
        <v>434</v>
      </c>
      <c r="H37" s="6" t="s">
        <v>434</v>
      </c>
      <c r="I37" s="4" t="s">
        <v>1458</v>
      </c>
    </row>
    <row r="38" spans="1:9" x14ac:dyDescent="0.3">
      <c r="A38" s="180" t="s">
        <v>1174</v>
      </c>
      <c r="B38" s="180"/>
      <c r="C38" s="4" t="s">
        <v>1277</v>
      </c>
      <c r="D38" s="200" t="s">
        <v>1307</v>
      </c>
      <c r="E38" s="190" t="s">
        <v>1350</v>
      </c>
      <c r="F38" s="6" t="s">
        <v>486</v>
      </c>
      <c r="G38" s="6" t="s">
        <v>486</v>
      </c>
      <c r="H38" s="6" t="s">
        <v>486</v>
      </c>
      <c r="I38" s="4" t="s">
        <v>1458</v>
      </c>
    </row>
    <row r="39" spans="1:9" ht="28" x14ac:dyDescent="0.3">
      <c r="A39" s="180" t="s">
        <v>1175</v>
      </c>
      <c r="B39" s="180"/>
      <c r="C39" s="4" t="s">
        <v>1283</v>
      </c>
      <c r="D39" s="200" t="s">
        <v>1308</v>
      </c>
      <c r="E39" s="190" t="s">
        <v>1351</v>
      </c>
      <c r="F39" s="6" t="s">
        <v>434</v>
      </c>
      <c r="G39" s="6" t="s">
        <v>434</v>
      </c>
      <c r="H39" s="6" t="s">
        <v>434</v>
      </c>
      <c r="I39" s="4" t="s">
        <v>1459</v>
      </c>
    </row>
    <row r="40" spans="1:9" ht="28" x14ac:dyDescent="0.3">
      <c r="A40" s="180" t="s">
        <v>1176</v>
      </c>
      <c r="B40" s="180"/>
      <c r="C40" s="4" t="s">
        <v>1283</v>
      </c>
      <c r="D40" s="200" t="s">
        <v>1309</v>
      </c>
      <c r="E40" s="190" t="s">
        <v>1352</v>
      </c>
      <c r="F40" s="6" t="s">
        <v>434</v>
      </c>
      <c r="G40" s="6" t="s">
        <v>434</v>
      </c>
      <c r="H40" s="6" t="s">
        <v>434</v>
      </c>
      <c r="I40" s="4" t="s">
        <v>1460</v>
      </c>
    </row>
    <row r="41" spans="1:9" ht="28" x14ac:dyDescent="0.3">
      <c r="A41" s="180" t="s">
        <v>1177</v>
      </c>
      <c r="B41" s="180"/>
      <c r="C41" s="4" t="s">
        <v>1284</v>
      </c>
      <c r="D41" s="200" t="s">
        <v>1310</v>
      </c>
      <c r="E41" s="190" t="s">
        <v>1353</v>
      </c>
      <c r="F41" s="6" t="s">
        <v>434</v>
      </c>
      <c r="G41" s="6" t="s">
        <v>434</v>
      </c>
      <c r="H41" s="6" t="s">
        <v>434</v>
      </c>
      <c r="I41" s="4" t="s">
        <v>1461</v>
      </c>
    </row>
    <row r="42" spans="1:9" x14ac:dyDescent="0.3">
      <c r="A42" s="180" t="s">
        <v>1178</v>
      </c>
      <c r="B42" s="180"/>
      <c r="C42" s="4" t="s">
        <v>1285</v>
      </c>
      <c r="D42" s="200" t="s">
        <v>1311</v>
      </c>
      <c r="E42" s="190" t="s">
        <v>1354</v>
      </c>
      <c r="F42" s="6" t="s">
        <v>1427</v>
      </c>
      <c r="G42" s="6" t="s">
        <v>1427</v>
      </c>
      <c r="H42" s="6" t="s">
        <v>1427</v>
      </c>
      <c r="I42" s="4" t="s">
        <v>1462</v>
      </c>
    </row>
    <row r="43" spans="1:9" ht="28" x14ac:dyDescent="0.3">
      <c r="A43" s="180" t="s">
        <v>1179</v>
      </c>
      <c r="B43" s="180"/>
      <c r="C43" s="4" t="s">
        <v>1286</v>
      </c>
      <c r="D43" s="200" t="s">
        <v>1312</v>
      </c>
      <c r="E43" s="190" t="s">
        <v>1355</v>
      </c>
      <c r="F43" s="6" t="s">
        <v>1427</v>
      </c>
      <c r="G43" s="6" t="s">
        <v>1427</v>
      </c>
      <c r="H43" s="6" t="s">
        <v>1427</v>
      </c>
      <c r="I43" s="4" t="s">
        <v>1463</v>
      </c>
    </row>
    <row r="44" spans="1:9" ht="28" x14ac:dyDescent="0.3">
      <c r="A44" s="180" t="s">
        <v>1180</v>
      </c>
      <c r="B44" s="207"/>
      <c r="D44" s="200" t="s">
        <v>134</v>
      </c>
      <c r="E44" s="189" t="s">
        <v>1356</v>
      </c>
      <c r="F44" s="6" t="s">
        <v>434</v>
      </c>
      <c r="G44" s="6" t="s">
        <v>434</v>
      </c>
      <c r="H44" s="6" t="s">
        <v>434</v>
      </c>
      <c r="I44" s="4" t="s">
        <v>1464</v>
      </c>
    </row>
    <row r="45" spans="1:9" ht="28" x14ac:dyDescent="0.3">
      <c r="A45" s="180" t="s">
        <v>1181</v>
      </c>
      <c r="B45" s="180"/>
      <c r="D45" s="200" t="s">
        <v>1313</v>
      </c>
      <c r="E45" s="190" t="s">
        <v>1357</v>
      </c>
      <c r="F45" s="6" t="s">
        <v>434</v>
      </c>
      <c r="G45" s="6" t="s">
        <v>434</v>
      </c>
      <c r="H45" s="6" t="s">
        <v>434</v>
      </c>
      <c r="I45" s="4" t="s">
        <v>1465</v>
      </c>
    </row>
    <row r="46" spans="1:9" x14ac:dyDescent="0.3">
      <c r="A46" s="180" t="s">
        <v>1182</v>
      </c>
      <c r="B46" s="180" t="s">
        <v>1266</v>
      </c>
      <c r="C46" s="4" t="s">
        <v>1277</v>
      </c>
      <c r="D46" s="200" t="s">
        <v>1314</v>
      </c>
      <c r="E46" s="189" t="s">
        <v>1358</v>
      </c>
      <c r="F46" s="6" t="s">
        <v>486</v>
      </c>
      <c r="G46" s="6" t="s">
        <v>486</v>
      </c>
      <c r="H46" s="6" t="s">
        <v>486</v>
      </c>
      <c r="I46" s="4" t="s">
        <v>1466</v>
      </c>
    </row>
    <row r="47" spans="1:9" x14ac:dyDescent="0.3">
      <c r="A47" s="180" t="s">
        <v>1183</v>
      </c>
      <c r="B47" s="180" t="s">
        <v>1266</v>
      </c>
      <c r="C47" s="4" t="s">
        <v>1277</v>
      </c>
      <c r="D47" s="200" t="s">
        <v>1315</v>
      </c>
      <c r="E47" s="189" t="s">
        <v>1359</v>
      </c>
      <c r="F47" s="6" t="s">
        <v>486</v>
      </c>
      <c r="G47" s="6" t="s">
        <v>486</v>
      </c>
      <c r="H47" s="6" t="s">
        <v>486</v>
      </c>
      <c r="I47" s="4" t="s">
        <v>1467</v>
      </c>
    </row>
    <row r="48" spans="1:9" ht="14.5" x14ac:dyDescent="0.35">
      <c r="A48" s="208" t="s">
        <v>1184</v>
      </c>
      <c r="B48" s="180"/>
      <c r="D48" s="200"/>
      <c r="E48" s="190"/>
      <c r="F48" s="256"/>
      <c r="G48" s="6"/>
      <c r="H48" s="6"/>
    </row>
    <row r="49" spans="1:10" ht="14.5" x14ac:dyDescent="0.35">
      <c r="A49" s="208"/>
      <c r="B49" s="180"/>
      <c r="D49" s="200"/>
      <c r="E49" s="190"/>
      <c r="F49" s="256"/>
      <c r="G49" s="6"/>
      <c r="H49" s="6"/>
    </row>
    <row r="50" spans="1:10" ht="42" x14ac:dyDescent="0.3">
      <c r="A50" s="202" t="s">
        <v>1185</v>
      </c>
      <c r="B50" s="23"/>
      <c r="C50" s="203"/>
      <c r="D50" s="204"/>
      <c r="E50" s="191"/>
      <c r="F50" s="261"/>
      <c r="G50" s="205"/>
      <c r="H50" s="205"/>
      <c r="I50" s="203"/>
      <c r="J50" s="203"/>
    </row>
    <row r="51" spans="1:10" ht="28" x14ac:dyDescent="0.3">
      <c r="A51" s="42" t="s">
        <v>1186</v>
      </c>
      <c r="B51" s="42">
        <v>650</v>
      </c>
      <c r="C51" s="183" t="s">
        <v>10</v>
      </c>
      <c r="D51" s="185">
        <v>75</v>
      </c>
      <c r="E51" s="190" t="s">
        <v>1360</v>
      </c>
      <c r="F51" s="193" t="s">
        <v>486</v>
      </c>
      <c r="G51" s="193" t="s">
        <v>486</v>
      </c>
      <c r="H51" s="193" t="s">
        <v>486</v>
      </c>
      <c r="I51" s="42" t="s">
        <v>1468</v>
      </c>
      <c r="J51" s="194" t="s">
        <v>1500</v>
      </c>
    </row>
    <row r="52" spans="1:10" ht="28" x14ac:dyDescent="0.3">
      <c r="A52" s="180" t="s">
        <v>1187</v>
      </c>
      <c r="B52" s="180">
        <v>1</v>
      </c>
      <c r="C52" s="4" t="s">
        <v>579</v>
      </c>
      <c r="D52" s="200" t="s">
        <v>1316</v>
      </c>
      <c r="E52" s="189" t="s">
        <v>592</v>
      </c>
      <c r="F52" s="6" t="s">
        <v>486</v>
      </c>
      <c r="G52" s="6" t="s">
        <v>486</v>
      </c>
      <c r="H52" s="6" t="s">
        <v>486</v>
      </c>
      <c r="I52" s="4" t="s">
        <v>1469</v>
      </c>
    </row>
    <row r="53" spans="1:10" ht="28" x14ac:dyDescent="0.3">
      <c r="A53" s="180" t="s">
        <v>1188</v>
      </c>
      <c r="B53" s="180">
        <v>1</v>
      </c>
      <c r="C53" s="4" t="s">
        <v>579</v>
      </c>
      <c r="D53" s="200" t="s">
        <v>1317</v>
      </c>
      <c r="E53" s="189" t="s">
        <v>592</v>
      </c>
      <c r="F53" s="6" t="s">
        <v>486</v>
      </c>
      <c r="G53" s="6" t="s">
        <v>486</v>
      </c>
      <c r="H53" s="6" t="s">
        <v>486</v>
      </c>
      <c r="I53" s="4" t="s">
        <v>1470</v>
      </c>
    </row>
    <row r="54" spans="1:10" x14ac:dyDescent="0.3">
      <c r="A54" s="180" t="s">
        <v>1189</v>
      </c>
      <c r="B54" s="180">
        <v>1</v>
      </c>
      <c r="C54" s="4" t="s">
        <v>1287</v>
      </c>
      <c r="D54" s="200">
        <v>20</v>
      </c>
      <c r="E54" s="189" t="s">
        <v>1361</v>
      </c>
      <c r="F54" s="6" t="s">
        <v>486</v>
      </c>
      <c r="G54" s="6" t="s">
        <v>486</v>
      </c>
      <c r="H54" s="6" t="s">
        <v>486</v>
      </c>
      <c r="I54" s="4" t="s">
        <v>1471</v>
      </c>
    </row>
    <row r="55" spans="1:10" x14ac:dyDescent="0.3">
      <c r="A55" s="180" t="s">
        <v>1190</v>
      </c>
      <c r="B55" s="180">
        <v>1</v>
      </c>
      <c r="C55" s="4" t="s">
        <v>1287</v>
      </c>
      <c r="D55" s="200">
        <v>20</v>
      </c>
      <c r="E55" s="189" t="s">
        <v>1362</v>
      </c>
      <c r="F55" s="6" t="s">
        <v>486</v>
      </c>
      <c r="G55" s="6" t="s">
        <v>486</v>
      </c>
      <c r="H55" s="6" t="s">
        <v>486</v>
      </c>
      <c r="I55" s="4" t="s">
        <v>1472</v>
      </c>
    </row>
    <row r="56" spans="1:10" x14ac:dyDescent="0.3">
      <c r="A56" s="180"/>
      <c r="B56" s="180"/>
      <c r="D56" s="200"/>
      <c r="E56" s="187"/>
      <c r="F56" s="260"/>
      <c r="G56" s="6"/>
      <c r="H56" s="6"/>
    </row>
    <row r="57" spans="1:10" x14ac:dyDescent="0.3">
      <c r="A57" s="202" t="s">
        <v>1191</v>
      </c>
      <c r="B57" s="23"/>
      <c r="C57" s="203"/>
      <c r="D57" s="204"/>
      <c r="E57" s="191"/>
      <c r="F57" s="261"/>
      <c r="G57" s="205"/>
      <c r="H57" s="205"/>
      <c r="I57" s="203"/>
      <c r="J57" s="203"/>
    </row>
    <row r="58" spans="1:10" ht="28" x14ac:dyDescent="0.3">
      <c r="A58" s="180" t="s">
        <v>1192</v>
      </c>
      <c r="B58" s="180">
        <v>1</v>
      </c>
      <c r="C58" s="4" t="s">
        <v>1287</v>
      </c>
      <c r="D58" s="200" t="s">
        <v>1318</v>
      </c>
      <c r="E58" s="190" t="s">
        <v>1363</v>
      </c>
      <c r="F58" s="6" t="s">
        <v>434</v>
      </c>
      <c r="G58" s="6" t="s">
        <v>434</v>
      </c>
      <c r="H58" s="6" t="s">
        <v>434</v>
      </c>
      <c r="I58" s="4" t="s">
        <v>1473</v>
      </c>
    </row>
    <row r="59" spans="1:10" x14ac:dyDescent="0.3">
      <c r="A59" s="180" t="s">
        <v>1193</v>
      </c>
      <c r="B59" s="180">
        <v>1</v>
      </c>
      <c r="C59" s="4" t="s">
        <v>579</v>
      </c>
      <c r="D59" s="200" t="s">
        <v>1319</v>
      </c>
      <c r="E59" s="189" t="s">
        <v>1364</v>
      </c>
      <c r="F59" s="6" t="s">
        <v>1428</v>
      </c>
      <c r="G59" s="6" t="s">
        <v>1428</v>
      </c>
      <c r="H59" s="6" t="s">
        <v>1428</v>
      </c>
      <c r="I59" s="4" t="s">
        <v>1474</v>
      </c>
    </row>
    <row r="60" spans="1:10" x14ac:dyDescent="0.3">
      <c r="A60" s="180" t="s">
        <v>1194</v>
      </c>
      <c r="B60" s="180">
        <v>1</v>
      </c>
      <c r="C60" s="4" t="s">
        <v>579</v>
      </c>
      <c r="D60" s="200" t="s">
        <v>1298</v>
      </c>
      <c r="E60" s="189" t="s">
        <v>1365</v>
      </c>
      <c r="F60" s="6" t="s">
        <v>486</v>
      </c>
      <c r="G60" s="6" t="s">
        <v>486</v>
      </c>
      <c r="H60" s="6" t="s">
        <v>486</v>
      </c>
      <c r="I60" s="4" t="s">
        <v>1474</v>
      </c>
    </row>
    <row r="61" spans="1:10" x14ac:dyDescent="0.3">
      <c r="A61" s="180" t="s">
        <v>1195</v>
      </c>
      <c r="B61" s="180">
        <v>1</v>
      </c>
      <c r="C61" s="4" t="s">
        <v>579</v>
      </c>
      <c r="D61" s="200" t="s">
        <v>1320</v>
      </c>
      <c r="E61" s="189" t="s">
        <v>1366</v>
      </c>
      <c r="F61" s="6" t="s">
        <v>486</v>
      </c>
      <c r="G61" s="6" t="s">
        <v>486</v>
      </c>
      <c r="H61" s="6" t="s">
        <v>486</v>
      </c>
      <c r="I61" s="4" t="s">
        <v>1474</v>
      </c>
    </row>
    <row r="62" spans="1:10" ht="28" x14ac:dyDescent="0.3">
      <c r="A62" s="180" t="s">
        <v>1196</v>
      </c>
      <c r="B62" s="180" t="s">
        <v>1267</v>
      </c>
      <c r="C62" s="4" t="s">
        <v>90</v>
      </c>
      <c r="D62" s="200" t="s">
        <v>1321</v>
      </c>
      <c r="E62" s="187" t="s">
        <v>1367</v>
      </c>
      <c r="F62" s="260" t="s">
        <v>978</v>
      </c>
      <c r="G62" s="6" t="s">
        <v>35</v>
      </c>
      <c r="H62" s="6" t="s">
        <v>35</v>
      </c>
      <c r="I62" s="4" t="s">
        <v>1475</v>
      </c>
    </row>
    <row r="63" spans="1:10" x14ac:dyDescent="0.3">
      <c r="A63" s="180" t="s">
        <v>1197</v>
      </c>
      <c r="B63" s="180" t="s">
        <v>1268</v>
      </c>
      <c r="C63" s="4" t="s">
        <v>10</v>
      </c>
      <c r="D63" s="200" t="s">
        <v>1322</v>
      </c>
      <c r="E63" s="189" t="s">
        <v>1368</v>
      </c>
      <c r="F63" s="6" t="s">
        <v>486</v>
      </c>
      <c r="G63" s="6" t="s">
        <v>486</v>
      </c>
      <c r="H63" s="6" t="s">
        <v>486</v>
      </c>
      <c r="I63" s="4" t="s">
        <v>1476</v>
      </c>
    </row>
    <row r="64" spans="1:10" x14ac:dyDescent="0.3">
      <c r="A64" s="180" t="s">
        <v>1198</v>
      </c>
      <c r="B64" s="180">
        <v>1</v>
      </c>
      <c r="C64" s="4" t="s">
        <v>1287</v>
      </c>
      <c r="D64" s="200" t="s">
        <v>1323</v>
      </c>
      <c r="E64" s="187" t="s">
        <v>1369</v>
      </c>
      <c r="F64" s="6" t="s">
        <v>486</v>
      </c>
      <c r="G64" s="6" t="s">
        <v>486</v>
      </c>
      <c r="H64" s="6" t="s">
        <v>486</v>
      </c>
      <c r="I64" s="4" t="s">
        <v>1477</v>
      </c>
    </row>
    <row r="65" spans="1:9" x14ac:dyDescent="0.3">
      <c r="A65" s="180" t="s">
        <v>1199</v>
      </c>
      <c r="B65" s="209" t="s">
        <v>1269</v>
      </c>
      <c r="C65" s="4" t="s">
        <v>90</v>
      </c>
      <c r="D65" s="200" t="s">
        <v>1324</v>
      </c>
      <c r="E65" s="187" t="s">
        <v>1370</v>
      </c>
      <c r="F65" s="6" t="s">
        <v>486</v>
      </c>
      <c r="G65" s="6" t="s">
        <v>486</v>
      </c>
      <c r="H65" s="6" t="s">
        <v>486</v>
      </c>
      <c r="I65" s="4" t="s">
        <v>1478</v>
      </c>
    </row>
    <row r="66" spans="1:9" x14ac:dyDescent="0.3">
      <c r="A66" s="180" t="s">
        <v>1200</v>
      </c>
      <c r="B66" s="180">
        <v>1</v>
      </c>
      <c r="C66" s="4" t="s">
        <v>10</v>
      </c>
      <c r="D66" s="200" t="s">
        <v>1325</v>
      </c>
      <c r="E66" s="187" t="s">
        <v>1371</v>
      </c>
      <c r="F66" s="6" t="s">
        <v>486</v>
      </c>
      <c r="G66" s="6" t="s">
        <v>486</v>
      </c>
      <c r="H66" s="6" t="s">
        <v>486</v>
      </c>
      <c r="I66" s="4" t="s">
        <v>1479</v>
      </c>
    </row>
    <row r="67" spans="1:9" x14ac:dyDescent="0.3">
      <c r="A67" s="180" t="s">
        <v>1201</v>
      </c>
      <c r="B67" s="180">
        <v>1</v>
      </c>
      <c r="C67" s="4" t="s">
        <v>1287</v>
      </c>
      <c r="D67" s="200" t="s">
        <v>1326</v>
      </c>
      <c r="E67" s="187" t="s">
        <v>1372</v>
      </c>
      <c r="F67" s="6" t="s">
        <v>1429</v>
      </c>
      <c r="G67" s="6" t="s">
        <v>1429</v>
      </c>
      <c r="H67" s="6" t="s">
        <v>1429</v>
      </c>
      <c r="I67" s="4" t="s">
        <v>1480</v>
      </c>
    </row>
    <row r="68" spans="1:9" x14ac:dyDescent="0.3">
      <c r="A68" s="180" t="s">
        <v>1202</v>
      </c>
      <c r="B68" s="209" t="s">
        <v>1270</v>
      </c>
      <c r="C68" s="4" t="s">
        <v>90</v>
      </c>
      <c r="D68" s="200" t="s">
        <v>1304</v>
      </c>
      <c r="E68" s="187" t="s">
        <v>1373</v>
      </c>
      <c r="F68" s="6" t="s">
        <v>1430</v>
      </c>
      <c r="G68" s="6" t="s">
        <v>1430</v>
      </c>
      <c r="H68" s="6" t="s">
        <v>1430</v>
      </c>
      <c r="I68" s="4" t="s">
        <v>1481</v>
      </c>
    </row>
    <row r="69" spans="1:9" x14ac:dyDescent="0.3">
      <c r="A69" s="180" t="s">
        <v>1203</v>
      </c>
      <c r="B69" s="180" t="s">
        <v>1271</v>
      </c>
      <c r="C69" s="4" t="s">
        <v>10</v>
      </c>
      <c r="D69" s="200" t="s">
        <v>1324</v>
      </c>
      <c r="E69" s="187" t="s">
        <v>1374</v>
      </c>
      <c r="F69" s="6" t="s">
        <v>702</v>
      </c>
      <c r="G69" s="6" t="s">
        <v>702</v>
      </c>
      <c r="H69" s="6" t="s">
        <v>702</v>
      </c>
      <c r="I69" s="4" t="s">
        <v>1482</v>
      </c>
    </row>
    <row r="70" spans="1:9" x14ac:dyDescent="0.3">
      <c r="A70" s="4" t="s">
        <v>1204</v>
      </c>
      <c r="B70" s="180" t="s">
        <v>1272</v>
      </c>
      <c r="C70" s="4" t="s">
        <v>10</v>
      </c>
      <c r="D70" s="210">
        <v>19.989999999999998</v>
      </c>
      <c r="E70" s="192" t="s">
        <v>1375</v>
      </c>
      <c r="F70" s="6" t="s">
        <v>486</v>
      </c>
      <c r="G70" s="6" t="s">
        <v>486</v>
      </c>
      <c r="H70" s="6" t="s">
        <v>486</v>
      </c>
      <c r="I70" s="4" t="s">
        <v>1483</v>
      </c>
    </row>
    <row r="71" spans="1:9" x14ac:dyDescent="0.3">
      <c r="A71" s="4" t="s">
        <v>1205</v>
      </c>
      <c r="B71" s="180" t="s">
        <v>1269</v>
      </c>
      <c r="C71" s="4" t="s">
        <v>579</v>
      </c>
      <c r="D71" s="210">
        <v>143.71</v>
      </c>
      <c r="E71" s="192" t="s">
        <v>1376</v>
      </c>
      <c r="F71" s="6" t="s">
        <v>486</v>
      </c>
      <c r="G71" s="6" t="s">
        <v>486</v>
      </c>
      <c r="H71" s="6" t="s">
        <v>486</v>
      </c>
      <c r="I71" s="4" t="s">
        <v>1483</v>
      </c>
    </row>
    <row r="72" spans="1:9" x14ac:dyDescent="0.3">
      <c r="A72" s="4" t="s">
        <v>1206</v>
      </c>
      <c r="B72" s="180" t="s">
        <v>1266</v>
      </c>
      <c r="C72" s="4" t="s">
        <v>10</v>
      </c>
      <c r="D72" s="210">
        <v>139.99</v>
      </c>
      <c r="E72" s="192" t="s">
        <v>1377</v>
      </c>
      <c r="F72" s="6" t="s">
        <v>995</v>
      </c>
      <c r="G72" s="6" t="s">
        <v>528</v>
      </c>
      <c r="H72" s="6" t="s">
        <v>186</v>
      </c>
      <c r="I72" s="4" t="s">
        <v>1484</v>
      </c>
    </row>
    <row r="73" spans="1:9" x14ac:dyDescent="0.3">
      <c r="A73" s="4" t="s">
        <v>1207</v>
      </c>
      <c r="B73" s="180" t="s">
        <v>1266</v>
      </c>
      <c r="C73" s="4" t="s">
        <v>10</v>
      </c>
      <c r="D73" s="210">
        <v>74.989999999999995</v>
      </c>
      <c r="E73" s="192" t="s">
        <v>1378</v>
      </c>
      <c r="F73" s="6" t="s">
        <v>486</v>
      </c>
      <c r="G73" s="6" t="s">
        <v>486</v>
      </c>
      <c r="H73" s="6" t="s">
        <v>486</v>
      </c>
      <c r="I73" s="4" t="s">
        <v>1485</v>
      </c>
    </row>
    <row r="74" spans="1:9" x14ac:dyDescent="0.3">
      <c r="A74" s="4" t="s">
        <v>1208</v>
      </c>
      <c r="B74" s="180" t="s">
        <v>1266</v>
      </c>
      <c r="C74" s="4" t="s">
        <v>10</v>
      </c>
      <c r="D74" s="210">
        <v>201.23</v>
      </c>
      <c r="E74" s="192" t="s">
        <v>1379</v>
      </c>
      <c r="F74" s="6" t="s">
        <v>486</v>
      </c>
      <c r="G74" s="6" t="s">
        <v>486</v>
      </c>
      <c r="H74" s="6" t="s">
        <v>486</v>
      </c>
      <c r="I74" s="4" t="s">
        <v>1486</v>
      </c>
    </row>
    <row r="75" spans="1:9" x14ac:dyDescent="0.3">
      <c r="A75" s="4" t="s">
        <v>1209</v>
      </c>
      <c r="B75" s="180" t="s">
        <v>1266</v>
      </c>
      <c r="C75" s="4" t="s">
        <v>10</v>
      </c>
      <c r="D75" s="210">
        <v>56.52</v>
      </c>
      <c r="E75" s="192" t="s">
        <v>1380</v>
      </c>
      <c r="F75" s="6" t="s">
        <v>486</v>
      </c>
      <c r="G75" s="6" t="s">
        <v>486</v>
      </c>
      <c r="H75" s="6" t="s">
        <v>486</v>
      </c>
      <c r="I75" s="4" t="s">
        <v>1487</v>
      </c>
    </row>
    <row r="76" spans="1:9" x14ac:dyDescent="0.3">
      <c r="A76" s="4" t="s">
        <v>1210</v>
      </c>
      <c r="B76" s="180" t="s">
        <v>1266</v>
      </c>
      <c r="C76" s="4" t="s">
        <v>10</v>
      </c>
      <c r="D76" s="210">
        <v>21.2</v>
      </c>
      <c r="E76" s="192" t="s">
        <v>1381</v>
      </c>
      <c r="F76" s="259" t="s">
        <v>985</v>
      </c>
      <c r="G76" s="6" t="s">
        <v>1431</v>
      </c>
      <c r="H76" s="6" t="s">
        <v>1434</v>
      </c>
      <c r="I76" s="4" t="s">
        <v>1488</v>
      </c>
    </row>
    <row r="77" spans="1:9" x14ac:dyDescent="0.3">
      <c r="A77" s="4" t="s">
        <v>1211</v>
      </c>
      <c r="B77" s="180" t="s">
        <v>1266</v>
      </c>
      <c r="C77" s="4" t="s">
        <v>10</v>
      </c>
      <c r="D77" s="210">
        <v>33.99</v>
      </c>
      <c r="E77" s="192" t="s">
        <v>1382</v>
      </c>
      <c r="F77" s="6" t="s">
        <v>486</v>
      </c>
      <c r="G77" s="6" t="s">
        <v>486</v>
      </c>
      <c r="H77" s="6" t="s">
        <v>486</v>
      </c>
      <c r="I77" s="4" t="s">
        <v>1489</v>
      </c>
    </row>
    <row r="78" spans="1:9" x14ac:dyDescent="0.3">
      <c r="A78" s="4" t="s">
        <v>1212</v>
      </c>
      <c r="B78" s="180">
        <v>5</v>
      </c>
      <c r="C78" s="4" t="s">
        <v>10</v>
      </c>
      <c r="D78" s="210">
        <v>17.989999999999998</v>
      </c>
      <c r="E78" s="192" t="s">
        <v>1383</v>
      </c>
      <c r="F78" s="259" t="s">
        <v>980</v>
      </c>
      <c r="G78" s="6" t="s">
        <v>15</v>
      </c>
      <c r="H78" s="6" t="s">
        <v>15</v>
      </c>
      <c r="I78" s="4" t="s">
        <v>1490</v>
      </c>
    </row>
    <row r="79" spans="1:9" x14ac:dyDescent="0.3">
      <c r="A79" s="4" t="s">
        <v>1213</v>
      </c>
      <c r="B79" s="180" t="s">
        <v>1273</v>
      </c>
      <c r="C79" s="4" t="s">
        <v>10</v>
      </c>
      <c r="D79" s="211">
        <v>10.4</v>
      </c>
      <c r="E79" s="214" t="s">
        <v>1384</v>
      </c>
      <c r="F79" s="6" t="s">
        <v>122</v>
      </c>
      <c r="G79" s="6" t="s">
        <v>122</v>
      </c>
      <c r="H79" s="6" t="s">
        <v>330</v>
      </c>
      <c r="I79" s="4" t="s">
        <v>1491</v>
      </c>
    </row>
    <row r="80" spans="1:9" x14ac:dyDescent="0.3">
      <c r="A80" s="4" t="s">
        <v>1214</v>
      </c>
      <c r="B80" s="180" t="s">
        <v>1274</v>
      </c>
      <c r="C80" s="4" t="s">
        <v>10</v>
      </c>
      <c r="D80" s="210">
        <v>13.99</v>
      </c>
      <c r="E80" s="192" t="s">
        <v>1385</v>
      </c>
      <c r="F80" s="6" t="s">
        <v>122</v>
      </c>
      <c r="G80" s="6" t="s">
        <v>122</v>
      </c>
      <c r="H80" s="6" t="s">
        <v>330</v>
      </c>
      <c r="I80" s="4" t="s">
        <v>1492</v>
      </c>
    </row>
    <row r="81" spans="1:10" x14ac:dyDescent="0.3">
      <c r="A81" s="4" t="s">
        <v>1215</v>
      </c>
      <c r="B81" s="180" t="s">
        <v>1274</v>
      </c>
      <c r="C81" s="4" t="s">
        <v>10</v>
      </c>
      <c r="D81" s="210">
        <v>14.3</v>
      </c>
      <c r="E81" s="192" t="s">
        <v>1386</v>
      </c>
      <c r="F81" s="6" t="s">
        <v>122</v>
      </c>
      <c r="G81" s="6" t="s">
        <v>122</v>
      </c>
      <c r="H81" s="6" t="s">
        <v>330</v>
      </c>
      <c r="I81" s="4" t="s">
        <v>1493</v>
      </c>
    </row>
    <row r="82" spans="1:10" x14ac:dyDescent="0.3">
      <c r="A82" s="4" t="s">
        <v>1216</v>
      </c>
      <c r="B82" s="180" t="s">
        <v>1261</v>
      </c>
      <c r="C82" s="4" t="s">
        <v>1277</v>
      </c>
      <c r="D82" s="210">
        <v>17.489999999999998</v>
      </c>
      <c r="E82" s="192" t="s">
        <v>1387</v>
      </c>
      <c r="F82" s="6" t="s">
        <v>486</v>
      </c>
      <c r="G82" s="6" t="s">
        <v>486</v>
      </c>
      <c r="H82" s="6" t="s">
        <v>486</v>
      </c>
      <c r="I82" s="4" t="s">
        <v>1494</v>
      </c>
    </row>
    <row r="83" spans="1:10" x14ac:dyDescent="0.3">
      <c r="A83" s="4" t="s">
        <v>1217</v>
      </c>
      <c r="B83" s="180">
        <v>1</v>
      </c>
      <c r="C83" s="4" t="s">
        <v>10</v>
      </c>
      <c r="D83" s="210">
        <v>188.09</v>
      </c>
      <c r="E83" s="192" t="s">
        <v>1388</v>
      </c>
      <c r="F83" s="6" t="s">
        <v>1432</v>
      </c>
      <c r="G83" s="6" t="s">
        <v>1432</v>
      </c>
      <c r="H83" s="6" t="s">
        <v>1432</v>
      </c>
      <c r="I83" s="4" t="s">
        <v>1495</v>
      </c>
    </row>
    <row r="84" spans="1:10" x14ac:dyDescent="0.3">
      <c r="A84" s="4" t="s">
        <v>1218</v>
      </c>
      <c r="B84" s="180">
        <v>1</v>
      </c>
      <c r="C84" s="4" t="s">
        <v>10</v>
      </c>
      <c r="D84" s="210">
        <v>55.99</v>
      </c>
      <c r="E84" s="192" t="s">
        <v>1389</v>
      </c>
      <c r="F84" s="6" t="s">
        <v>486</v>
      </c>
      <c r="G84" s="6" t="s">
        <v>486</v>
      </c>
      <c r="H84" s="6" t="s">
        <v>486</v>
      </c>
      <c r="I84" s="4" t="s">
        <v>1496</v>
      </c>
    </row>
    <row r="85" spans="1:10" x14ac:dyDescent="0.3">
      <c r="A85" s="4" t="s">
        <v>1219</v>
      </c>
      <c r="B85" s="180">
        <v>1</v>
      </c>
      <c r="C85" s="4" t="s">
        <v>10</v>
      </c>
      <c r="D85" s="210">
        <v>18.89</v>
      </c>
      <c r="E85" s="192" t="s">
        <v>1390</v>
      </c>
      <c r="F85" s="6" t="s">
        <v>486</v>
      </c>
      <c r="G85" s="6" t="s">
        <v>486</v>
      </c>
      <c r="H85" s="6" t="s">
        <v>486</v>
      </c>
      <c r="I85" s="4" t="s">
        <v>1496</v>
      </c>
    </row>
    <row r="86" spans="1:10" x14ac:dyDescent="0.3">
      <c r="A86" s="4" t="s">
        <v>1220</v>
      </c>
      <c r="B86" s="180">
        <v>1</v>
      </c>
      <c r="C86" s="4" t="s">
        <v>10</v>
      </c>
      <c r="D86" s="210">
        <v>19.989999999999998</v>
      </c>
      <c r="E86" s="192" t="s">
        <v>1391</v>
      </c>
      <c r="F86" s="6" t="s">
        <v>486</v>
      </c>
      <c r="G86" s="6" t="s">
        <v>486</v>
      </c>
      <c r="H86" s="6" t="s">
        <v>486</v>
      </c>
      <c r="I86" s="4" t="s">
        <v>1496</v>
      </c>
    </row>
    <row r="87" spans="1:10" x14ac:dyDescent="0.3">
      <c r="A87" s="4" t="s">
        <v>1221</v>
      </c>
      <c r="B87" s="180">
        <v>1</v>
      </c>
      <c r="C87" s="4" t="s">
        <v>10</v>
      </c>
      <c r="D87" s="210">
        <v>28.99</v>
      </c>
      <c r="E87" s="192" t="s">
        <v>1392</v>
      </c>
      <c r="F87" s="6" t="s">
        <v>486</v>
      </c>
      <c r="G87" s="6" t="s">
        <v>486</v>
      </c>
      <c r="H87" s="6" t="s">
        <v>486</v>
      </c>
      <c r="I87" s="4" t="s">
        <v>1496</v>
      </c>
    </row>
    <row r="88" spans="1:10" x14ac:dyDescent="0.3">
      <c r="A88" s="4" t="s">
        <v>1222</v>
      </c>
      <c r="B88" s="180">
        <v>1</v>
      </c>
      <c r="C88" s="4" t="s">
        <v>10</v>
      </c>
      <c r="D88" s="210">
        <v>9.98</v>
      </c>
      <c r="E88" s="192" t="s">
        <v>1393</v>
      </c>
      <c r="F88" s="6" t="s">
        <v>486</v>
      </c>
      <c r="G88" s="6" t="s">
        <v>486</v>
      </c>
      <c r="H88" s="6" t="s">
        <v>486</v>
      </c>
      <c r="I88" s="4" t="s">
        <v>1496</v>
      </c>
    </row>
    <row r="89" spans="1:10" x14ac:dyDescent="0.3">
      <c r="A89" s="4" t="s">
        <v>1223</v>
      </c>
      <c r="B89" s="180">
        <v>1</v>
      </c>
      <c r="C89" s="4" t="s">
        <v>10</v>
      </c>
      <c r="D89" s="210" t="s">
        <v>1327</v>
      </c>
      <c r="E89" s="192" t="s">
        <v>1394</v>
      </c>
      <c r="F89" s="6" t="s">
        <v>486</v>
      </c>
      <c r="G89" s="6" t="s">
        <v>486</v>
      </c>
      <c r="H89" s="6" t="s">
        <v>486</v>
      </c>
      <c r="I89" s="4" t="s">
        <v>1497</v>
      </c>
    </row>
    <row r="90" spans="1:10" x14ac:dyDescent="0.3">
      <c r="A90" s="180"/>
      <c r="B90" s="180"/>
      <c r="D90" s="200"/>
      <c r="E90" s="187"/>
      <c r="F90" s="260"/>
      <c r="G90" s="6"/>
      <c r="H90" s="6"/>
    </row>
    <row r="91" spans="1:10" ht="28" x14ac:dyDescent="0.3">
      <c r="A91" s="202" t="s">
        <v>1224</v>
      </c>
      <c r="B91" s="23"/>
      <c r="C91" s="203"/>
      <c r="D91" s="204"/>
      <c r="E91" s="191"/>
      <c r="F91" s="261"/>
      <c r="G91" s="205"/>
      <c r="H91" s="205"/>
      <c r="I91" s="203"/>
      <c r="J91" s="203"/>
    </row>
    <row r="92" spans="1:10" x14ac:dyDescent="0.3">
      <c r="A92" s="13" t="s">
        <v>464</v>
      </c>
      <c r="B92" s="181">
        <v>1</v>
      </c>
      <c r="C92" s="21" t="s">
        <v>10</v>
      </c>
      <c r="D92" s="186"/>
      <c r="E92" s="190" t="s">
        <v>465</v>
      </c>
      <c r="F92" s="6" t="s">
        <v>434</v>
      </c>
      <c r="G92" s="6" t="s">
        <v>434</v>
      </c>
      <c r="H92" s="6" t="s">
        <v>434</v>
      </c>
    </row>
    <row r="93" spans="1:10" x14ac:dyDescent="0.3">
      <c r="A93" s="13" t="s">
        <v>458</v>
      </c>
      <c r="B93" s="181">
        <v>1</v>
      </c>
      <c r="C93" s="21" t="s">
        <v>10</v>
      </c>
      <c r="D93" s="186"/>
      <c r="E93" s="190" t="s">
        <v>459</v>
      </c>
      <c r="F93" s="6" t="s">
        <v>434</v>
      </c>
      <c r="G93" s="6" t="s">
        <v>434</v>
      </c>
      <c r="H93" s="6" t="s">
        <v>434</v>
      </c>
    </row>
    <row r="94" spans="1:10" x14ac:dyDescent="0.3">
      <c r="A94" s="13" t="s">
        <v>460</v>
      </c>
      <c r="B94" s="181">
        <v>1</v>
      </c>
      <c r="C94" s="21" t="s">
        <v>10</v>
      </c>
      <c r="D94" s="186"/>
      <c r="E94" s="190" t="s">
        <v>461</v>
      </c>
      <c r="F94" s="6" t="s">
        <v>434</v>
      </c>
      <c r="G94" s="6" t="s">
        <v>434</v>
      </c>
      <c r="H94" s="6" t="s">
        <v>434</v>
      </c>
    </row>
    <row r="95" spans="1:10" x14ac:dyDescent="0.3">
      <c r="A95" s="13" t="s">
        <v>456</v>
      </c>
      <c r="B95" s="181">
        <v>1</v>
      </c>
      <c r="C95" s="21" t="s">
        <v>10</v>
      </c>
      <c r="D95" s="186"/>
      <c r="E95" s="190" t="s">
        <v>457</v>
      </c>
      <c r="F95" s="6" t="s">
        <v>434</v>
      </c>
      <c r="G95" s="6" t="s">
        <v>434</v>
      </c>
      <c r="H95" s="6" t="s">
        <v>434</v>
      </c>
    </row>
    <row r="96" spans="1:10" x14ac:dyDescent="0.3">
      <c r="A96" s="13" t="s">
        <v>462</v>
      </c>
      <c r="B96" s="181">
        <v>1</v>
      </c>
      <c r="C96" s="21" t="s">
        <v>10</v>
      </c>
      <c r="D96" s="186"/>
      <c r="E96" s="190" t="s">
        <v>463</v>
      </c>
      <c r="F96" s="6" t="s">
        <v>434</v>
      </c>
      <c r="G96" s="6" t="s">
        <v>434</v>
      </c>
      <c r="H96" s="6" t="s">
        <v>434</v>
      </c>
    </row>
    <row r="97" spans="1:10" x14ac:dyDescent="0.3">
      <c r="A97" s="13" t="s">
        <v>454</v>
      </c>
      <c r="B97" s="181">
        <v>1</v>
      </c>
      <c r="C97" s="21" t="s">
        <v>10</v>
      </c>
      <c r="D97" s="186"/>
      <c r="E97" s="190" t="s">
        <v>455</v>
      </c>
      <c r="F97" s="6" t="s">
        <v>434</v>
      </c>
      <c r="G97" s="6" t="s">
        <v>434</v>
      </c>
      <c r="H97" s="6" t="s">
        <v>434</v>
      </c>
    </row>
    <row r="98" spans="1:10" x14ac:dyDescent="0.3">
      <c r="A98" s="13" t="s">
        <v>548</v>
      </c>
      <c r="B98" s="181">
        <v>1</v>
      </c>
      <c r="C98" s="21" t="s">
        <v>10</v>
      </c>
      <c r="D98" s="186"/>
      <c r="E98" s="190" t="s">
        <v>438</v>
      </c>
      <c r="F98" s="6" t="s">
        <v>434</v>
      </c>
      <c r="G98" s="6" t="s">
        <v>434</v>
      </c>
      <c r="H98" s="6" t="s">
        <v>434</v>
      </c>
    </row>
    <row r="99" spans="1:10" x14ac:dyDescent="0.3">
      <c r="A99" s="13" t="s">
        <v>436</v>
      </c>
      <c r="B99" s="181">
        <v>1</v>
      </c>
      <c r="C99" s="21" t="s">
        <v>10</v>
      </c>
      <c r="D99" s="186"/>
      <c r="E99" s="190" t="s">
        <v>437</v>
      </c>
      <c r="F99" s="6" t="s">
        <v>434</v>
      </c>
      <c r="G99" s="6" t="s">
        <v>434</v>
      </c>
      <c r="H99" s="6" t="s">
        <v>434</v>
      </c>
    </row>
    <row r="100" spans="1:10" x14ac:dyDescent="0.3">
      <c r="A100" s="13" t="s">
        <v>433</v>
      </c>
      <c r="B100" s="181">
        <v>1</v>
      </c>
      <c r="C100" s="21" t="s">
        <v>10</v>
      </c>
      <c r="D100" s="186"/>
      <c r="E100" s="190" t="s">
        <v>435</v>
      </c>
      <c r="F100" s="6" t="s">
        <v>434</v>
      </c>
      <c r="G100" s="6" t="s">
        <v>434</v>
      </c>
      <c r="H100" s="6" t="s">
        <v>434</v>
      </c>
    </row>
    <row r="101" spans="1:10" x14ac:dyDescent="0.3">
      <c r="A101" s="13" t="s">
        <v>452</v>
      </c>
      <c r="B101" s="181">
        <v>1</v>
      </c>
      <c r="C101" s="21" t="s">
        <v>10</v>
      </c>
      <c r="D101" s="186"/>
      <c r="E101" s="190" t="s">
        <v>453</v>
      </c>
      <c r="F101" s="6" t="s">
        <v>434</v>
      </c>
      <c r="G101" s="6" t="s">
        <v>434</v>
      </c>
      <c r="H101" s="6" t="s">
        <v>434</v>
      </c>
    </row>
    <row r="102" spans="1:10" x14ac:dyDescent="0.3">
      <c r="A102" s="13"/>
      <c r="B102" s="181"/>
      <c r="C102" s="21"/>
      <c r="D102" s="186"/>
      <c r="E102" s="190"/>
      <c r="F102" s="256"/>
      <c r="G102" s="6"/>
      <c r="H102" s="6"/>
    </row>
    <row r="103" spans="1:10" x14ac:dyDescent="0.3">
      <c r="A103" s="195" t="s">
        <v>1225</v>
      </c>
      <c r="B103" s="196"/>
      <c r="C103" s="28"/>
      <c r="D103" s="197"/>
      <c r="E103" s="198"/>
      <c r="F103" s="257"/>
      <c r="G103" s="27"/>
      <c r="H103" s="27"/>
      <c r="I103" s="199"/>
      <c r="J103" s="199"/>
    </row>
    <row r="104" spans="1:10" x14ac:dyDescent="0.3">
      <c r="A104" s="212" t="s">
        <v>1226</v>
      </c>
      <c r="B104" s="180"/>
      <c r="D104" s="200"/>
      <c r="E104" s="187"/>
      <c r="F104" s="6" t="s">
        <v>434</v>
      </c>
      <c r="G104" s="6" t="s">
        <v>434</v>
      </c>
      <c r="H104" s="6" t="s">
        <v>434</v>
      </c>
    </row>
    <row r="105" spans="1:10" x14ac:dyDescent="0.3">
      <c r="A105" s="4" t="s">
        <v>1227</v>
      </c>
      <c r="B105" s="180">
        <v>1</v>
      </c>
      <c r="D105" s="210">
        <v>9.9499999999999993</v>
      </c>
      <c r="E105" s="214" t="s">
        <v>1395</v>
      </c>
      <c r="F105" s="6" t="s">
        <v>434</v>
      </c>
      <c r="G105" s="6" t="s">
        <v>434</v>
      </c>
      <c r="H105" s="6" t="s">
        <v>434</v>
      </c>
    </row>
    <row r="106" spans="1:10" x14ac:dyDescent="0.3">
      <c r="A106" s="4" t="s">
        <v>1228</v>
      </c>
      <c r="B106" s="180">
        <v>1</v>
      </c>
      <c r="D106" s="210">
        <v>6.19</v>
      </c>
      <c r="E106" s="192" t="s">
        <v>1396</v>
      </c>
      <c r="F106" s="6" t="s">
        <v>434</v>
      </c>
      <c r="G106" s="6" t="s">
        <v>434</v>
      </c>
      <c r="H106" s="6" t="s">
        <v>434</v>
      </c>
    </row>
    <row r="107" spans="1:10" x14ac:dyDescent="0.3">
      <c r="A107" s="4" t="s">
        <v>1229</v>
      </c>
      <c r="B107" s="180">
        <v>1</v>
      </c>
      <c r="D107" s="210">
        <v>7.95</v>
      </c>
      <c r="E107" s="192" t="s">
        <v>1397</v>
      </c>
      <c r="F107" s="6" t="s">
        <v>434</v>
      </c>
      <c r="G107" s="6" t="s">
        <v>434</v>
      </c>
      <c r="H107" s="6" t="s">
        <v>434</v>
      </c>
    </row>
    <row r="108" spans="1:10" x14ac:dyDescent="0.3">
      <c r="A108" s="4" t="s">
        <v>1230</v>
      </c>
      <c r="B108" s="180">
        <v>1</v>
      </c>
      <c r="D108" s="210">
        <v>7.99</v>
      </c>
      <c r="E108" s="192" t="s">
        <v>1398</v>
      </c>
      <c r="F108" s="6" t="s">
        <v>434</v>
      </c>
      <c r="G108" s="6" t="s">
        <v>434</v>
      </c>
      <c r="H108" s="6" t="s">
        <v>434</v>
      </c>
    </row>
    <row r="109" spans="1:10" x14ac:dyDescent="0.3">
      <c r="A109" s="4" t="s">
        <v>1231</v>
      </c>
      <c r="B109" s="180">
        <v>1</v>
      </c>
      <c r="D109" s="210">
        <v>7.95</v>
      </c>
      <c r="E109" s="192" t="s">
        <v>1399</v>
      </c>
      <c r="F109" s="6" t="s">
        <v>434</v>
      </c>
      <c r="G109" s="6" t="s">
        <v>434</v>
      </c>
      <c r="H109" s="6" t="s">
        <v>434</v>
      </c>
    </row>
    <row r="110" spans="1:10" x14ac:dyDescent="0.3">
      <c r="A110" s="4" t="s">
        <v>1232</v>
      </c>
      <c r="B110" s="180">
        <v>1</v>
      </c>
      <c r="D110" s="210">
        <v>7.99</v>
      </c>
      <c r="E110" s="192" t="s">
        <v>1400</v>
      </c>
      <c r="F110" s="6" t="s">
        <v>434</v>
      </c>
      <c r="G110" s="6" t="s">
        <v>434</v>
      </c>
      <c r="H110" s="6" t="s">
        <v>434</v>
      </c>
    </row>
    <row r="111" spans="1:10" x14ac:dyDescent="0.3">
      <c r="A111" s="4" t="s">
        <v>1233</v>
      </c>
      <c r="B111" s="180">
        <v>1</v>
      </c>
      <c r="D111" s="210">
        <v>7.95</v>
      </c>
      <c r="E111" s="192" t="s">
        <v>1401</v>
      </c>
      <c r="F111" s="6" t="s">
        <v>434</v>
      </c>
      <c r="G111" s="6" t="s">
        <v>434</v>
      </c>
      <c r="H111" s="6" t="s">
        <v>434</v>
      </c>
    </row>
    <row r="112" spans="1:10" x14ac:dyDescent="0.3">
      <c r="B112" s="180"/>
      <c r="D112" s="210"/>
      <c r="E112" s="192"/>
      <c r="F112" s="6"/>
      <c r="G112" s="6"/>
      <c r="H112" s="6"/>
    </row>
    <row r="113" spans="1:8" x14ac:dyDescent="0.3">
      <c r="A113" s="212" t="s">
        <v>1234</v>
      </c>
      <c r="B113" s="180"/>
      <c r="D113" s="200"/>
      <c r="E113" s="187"/>
      <c r="F113" s="6" t="s">
        <v>434</v>
      </c>
      <c r="G113" s="6" t="s">
        <v>434</v>
      </c>
      <c r="H113" s="6" t="s">
        <v>434</v>
      </c>
    </row>
    <row r="114" spans="1:8" x14ac:dyDescent="0.3">
      <c r="A114" s="4" t="s">
        <v>1235</v>
      </c>
      <c r="B114" s="180">
        <v>1</v>
      </c>
      <c r="D114" s="210">
        <v>7.95</v>
      </c>
      <c r="E114" s="192" t="s">
        <v>1402</v>
      </c>
      <c r="F114" s="6" t="s">
        <v>434</v>
      </c>
      <c r="G114" s="6" t="s">
        <v>434</v>
      </c>
      <c r="H114" s="6" t="s">
        <v>434</v>
      </c>
    </row>
    <row r="115" spans="1:8" x14ac:dyDescent="0.3">
      <c r="A115" s="4" t="s">
        <v>1236</v>
      </c>
      <c r="B115" s="180">
        <v>1</v>
      </c>
      <c r="D115" s="210">
        <v>7.7</v>
      </c>
      <c r="E115" s="192" t="s">
        <v>1403</v>
      </c>
      <c r="F115" s="6" t="s">
        <v>434</v>
      </c>
      <c r="G115" s="6" t="s">
        <v>434</v>
      </c>
      <c r="H115" s="6" t="s">
        <v>434</v>
      </c>
    </row>
    <row r="116" spans="1:8" x14ac:dyDescent="0.3">
      <c r="B116" s="180"/>
      <c r="D116" s="210"/>
      <c r="E116" s="192"/>
      <c r="F116" s="6"/>
      <c r="G116" s="6"/>
      <c r="H116" s="6"/>
    </row>
    <row r="117" spans="1:8" x14ac:dyDescent="0.3">
      <c r="A117" s="212" t="s">
        <v>1237</v>
      </c>
      <c r="B117" s="180"/>
      <c r="D117" s="200"/>
      <c r="E117" s="187"/>
      <c r="F117" s="6" t="s">
        <v>434</v>
      </c>
      <c r="G117" s="6" t="s">
        <v>434</v>
      </c>
      <c r="H117" s="6" t="s">
        <v>434</v>
      </c>
    </row>
    <row r="118" spans="1:8" ht="28" x14ac:dyDescent="0.3">
      <c r="A118" s="4" t="s">
        <v>1238</v>
      </c>
      <c r="B118" s="180">
        <v>1</v>
      </c>
      <c r="D118" s="210">
        <v>11.66</v>
      </c>
      <c r="E118" s="192" t="s">
        <v>1404</v>
      </c>
      <c r="F118" s="6" t="s">
        <v>434</v>
      </c>
      <c r="G118" s="6" t="s">
        <v>434</v>
      </c>
      <c r="H118" s="6" t="s">
        <v>434</v>
      </c>
    </row>
    <row r="119" spans="1:8" x14ac:dyDescent="0.3">
      <c r="A119" s="180"/>
      <c r="B119" s="180"/>
      <c r="D119" s="200"/>
      <c r="E119" s="187"/>
      <c r="F119" s="6" t="s">
        <v>434</v>
      </c>
      <c r="G119" s="6" t="s">
        <v>434</v>
      </c>
      <c r="H119" s="6" t="s">
        <v>434</v>
      </c>
    </row>
    <row r="120" spans="1:8" x14ac:dyDescent="0.3">
      <c r="A120" s="212" t="s">
        <v>1239</v>
      </c>
      <c r="B120" s="180"/>
      <c r="D120" s="200"/>
      <c r="E120" s="187"/>
      <c r="F120" s="6"/>
      <c r="G120" s="6"/>
      <c r="H120" s="6"/>
    </row>
    <row r="121" spans="1:8" x14ac:dyDescent="0.3">
      <c r="A121" s="4" t="s">
        <v>1240</v>
      </c>
      <c r="B121" s="180">
        <v>1</v>
      </c>
      <c r="D121" s="210">
        <v>15.95</v>
      </c>
      <c r="E121" s="192" t="s">
        <v>1405</v>
      </c>
      <c r="F121" s="6" t="s">
        <v>434</v>
      </c>
      <c r="G121" s="6" t="s">
        <v>434</v>
      </c>
      <c r="H121" s="6" t="s">
        <v>434</v>
      </c>
    </row>
    <row r="122" spans="1:8" ht="28" x14ac:dyDescent="0.3">
      <c r="A122" s="4" t="s">
        <v>1241</v>
      </c>
      <c r="B122" s="180">
        <v>1</v>
      </c>
      <c r="D122" s="210">
        <v>12.99</v>
      </c>
      <c r="E122" s="192" t="s">
        <v>1406</v>
      </c>
      <c r="F122" s="6" t="s">
        <v>434</v>
      </c>
      <c r="G122" s="6" t="s">
        <v>434</v>
      </c>
      <c r="H122" s="6" t="s">
        <v>434</v>
      </c>
    </row>
    <row r="123" spans="1:8" x14ac:dyDescent="0.3">
      <c r="A123" s="4" t="s">
        <v>1242</v>
      </c>
      <c r="B123" s="180">
        <v>1</v>
      </c>
      <c r="D123" s="210">
        <v>18.989999999999998</v>
      </c>
      <c r="E123" s="192" t="s">
        <v>1407</v>
      </c>
      <c r="F123" s="6" t="s">
        <v>434</v>
      </c>
      <c r="G123" s="6" t="s">
        <v>434</v>
      </c>
      <c r="H123" s="6" t="s">
        <v>434</v>
      </c>
    </row>
    <row r="124" spans="1:8" x14ac:dyDescent="0.3">
      <c r="A124" s="4" t="s">
        <v>1243</v>
      </c>
      <c r="B124" s="180">
        <v>1</v>
      </c>
      <c r="D124" s="210">
        <v>19.95</v>
      </c>
      <c r="E124" s="192" t="s">
        <v>1408</v>
      </c>
      <c r="F124" s="6" t="s">
        <v>434</v>
      </c>
      <c r="G124" s="6" t="s">
        <v>434</v>
      </c>
      <c r="H124" s="6" t="s">
        <v>434</v>
      </c>
    </row>
    <row r="125" spans="1:8" x14ac:dyDescent="0.3">
      <c r="A125" s="4" t="s">
        <v>1244</v>
      </c>
      <c r="B125" s="180">
        <v>1</v>
      </c>
      <c r="D125" s="210">
        <v>7.99</v>
      </c>
      <c r="E125" s="192" t="s">
        <v>1409</v>
      </c>
      <c r="F125" s="6" t="s">
        <v>434</v>
      </c>
      <c r="G125" s="6" t="s">
        <v>434</v>
      </c>
      <c r="H125" s="6" t="s">
        <v>434</v>
      </c>
    </row>
    <row r="126" spans="1:8" x14ac:dyDescent="0.3">
      <c r="A126" s="4" t="s">
        <v>1245</v>
      </c>
      <c r="B126" s="180">
        <v>1</v>
      </c>
      <c r="D126" s="210">
        <v>10.99</v>
      </c>
      <c r="E126" s="192" t="s">
        <v>1410</v>
      </c>
      <c r="F126" s="6" t="s">
        <v>434</v>
      </c>
      <c r="G126" s="6" t="s">
        <v>434</v>
      </c>
      <c r="H126" s="6" t="s">
        <v>434</v>
      </c>
    </row>
    <row r="127" spans="1:8" x14ac:dyDescent="0.3">
      <c r="A127" s="4" t="s">
        <v>1246</v>
      </c>
      <c r="B127" s="180">
        <v>1</v>
      </c>
      <c r="D127" s="210">
        <v>13.77</v>
      </c>
      <c r="E127" s="192" t="s">
        <v>1411</v>
      </c>
      <c r="F127" s="6" t="s">
        <v>434</v>
      </c>
      <c r="G127" s="6" t="s">
        <v>434</v>
      </c>
      <c r="H127" s="6" t="s">
        <v>434</v>
      </c>
    </row>
    <row r="128" spans="1:8" x14ac:dyDescent="0.3">
      <c r="A128" s="4" t="s">
        <v>1247</v>
      </c>
      <c r="B128" s="180">
        <v>1</v>
      </c>
      <c r="D128" s="210">
        <v>17.29</v>
      </c>
      <c r="E128" s="192" t="s">
        <v>1412</v>
      </c>
      <c r="F128" s="6" t="s">
        <v>434</v>
      </c>
      <c r="G128" s="6" t="s">
        <v>434</v>
      </c>
      <c r="H128" s="6" t="s">
        <v>434</v>
      </c>
    </row>
    <row r="129" spans="1:8" x14ac:dyDescent="0.3">
      <c r="A129" s="4" t="s">
        <v>1248</v>
      </c>
      <c r="B129" s="180">
        <v>1</v>
      </c>
      <c r="D129" s="210">
        <v>14.95</v>
      </c>
      <c r="E129" s="192" t="s">
        <v>1413</v>
      </c>
      <c r="F129" s="6" t="s">
        <v>434</v>
      </c>
      <c r="G129" s="6" t="s">
        <v>434</v>
      </c>
      <c r="H129" s="6" t="s">
        <v>434</v>
      </c>
    </row>
    <row r="130" spans="1:8" x14ac:dyDescent="0.3">
      <c r="A130" s="4" t="s">
        <v>1245</v>
      </c>
      <c r="B130" s="180">
        <v>1</v>
      </c>
      <c r="D130" s="210">
        <v>10.99</v>
      </c>
      <c r="E130" s="192" t="s">
        <v>1414</v>
      </c>
      <c r="F130" s="6" t="s">
        <v>434</v>
      </c>
      <c r="G130" s="6" t="s">
        <v>434</v>
      </c>
      <c r="H130" s="6" t="s">
        <v>434</v>
      </c>
    </row>
    <row r="131" spans="1:8" x14ac:dyDescent="0.3">
      <c r="A131" s="4" t="s">
        <v>1249</v>
      </c>
      <c r="B131" s="180">
        <v>1</v>
      </c>
      <c r="D131" s="210">
        <v>7.78</v>
      </c>
      <c r="E131" s="192" t="s">
        <v>1415</v>
      </c>
      <c r="F131" s="6" t="s">
        <v>434</v>
      </c>
      <c r="G131" s="6" t="s">
        <v>434</v>
      </c>
      <c r="H131" s="6" t="s">
        <v>434</v>
      </c>
    </row>
    <row r="132" spans="1:8" x14ac:dyDescent="0.3">
      <c r="A132" s="180"/>
      <c r="B132" s="180"/>
      <c r="D132" s="200"/>
      <c r="E132" s="187"/>
      <c r="F132" s="6" t="s">
        <v>434</v>
      </c>
      <c r="G132" s="6" t="s">
        <v>434</v>
      </c>
      <c r="H132" s="6" t="s">
        <v>434</v>
      </c>
    </row>
    <row r="133" spans="1:8" x14ac:dyDescent="0.3">
      <c r="A133" s="213" t="s">
        <v>1250</v>
      </c>
      <c r="B133" s="180"/>
      <c r="D133" s="210"/>
      <c r="E133" s="192"/>
      <c r="F133" s="6"/>
      <c r="G133" s="6"/>
      <c r="H133" s="6"/>
    </row>
    <row r="134" spans="1:8" x14ac:dyDescent="0.3">
      <c r="A134" s="4" t="s">
        <v>1251</v>
      </c>
      <c r="B134" s="180">
        <v>1</v>
      </c>
      <c r="D134" s="210">
        <v>7.33</v>
      </c>
      <c r="E134" s="192" t="s">
        <v>1416</v>
      </c>
      <c r="F134" s="6" t="s">
        <v>434</v>
      </c>
      <c r="G134" s="6" t="s">
        <v>434</v>
      </c>
      <c r="H134" s="6" t="s">
        <v>434</v>
      </c>
    </row>
    <row r="135" spans="1:8" x14ac:dyDescent="0.3">
      <c r="A135" s="4" t="s">
        <v>1252</v>
      </c>
      <c r="B135" s="180">
        <v>1</v>
      </c>
      <c r="D135" s="210">
        <v>10.99</v>
      </c>
      <c r="E135" s="192" t="s">
        <v>1417</v>
      </c>
      <c r="F135" s="6" t="s">
        <v>434</v>
      </c>
      <c r="G135" s="6" t="s">
        <v>434</v>
      </c>
      <c r="H135" s="6" t="s">
        <v>434</v>
      </c>
    </row>
    <row r="136" spans="1:8" x14ac:dyDescent="0.3">
      <c r="A136" s="4" t="s">
        <v>1253</v>
      </c>
      <c r="B136" s="180">
        <v>1</v>
      </c>
      <c r="D136" s="210">
        <v>11.95</v>
      </c>
      <c r="E136" s="192" t="s">
        <v>1418</v>
      </c>
      <c r="F136" s="6" t="s">
        <v>434</v>
      </c>
      <c r="G136" s="6" t="s">
        <v>434</v>
      </c>
      <c r="H136" s="6" t="s">
        <v>434</v>
      </c>
    </row>
    <row r="137" spans="1:8" x14ac:dyDescent="0.3">
      <c r="A137" s="4" t="s">
        <v>1254</v>
      </c>
      <c r="B137" s="180">
        <v>1</v>
      </c>
      <c r="D137" s="210">
        <v>8.99</v>
      </c>
      <c r="E137" s="192" t="s">
        <v>1419</v>
      </c>
      <c r="F137" s="6" t="s">
        <v>434</v>
      </c>
      <c r="G137" s="6" t="s">
        <v>434</v>
      </c>
      <c r="H137" s="6" t="s">
        <v>434</v>
      </c>
    </row>
    <row r="138" spans="1:8" x14ac:dyDescent="0.3">
      <c r="A138" s="4" t="s">
        <v>1255</v>
      </c>
      <c r="B138" s="180">
        <v>1</v>
      </c>
      <c r="D138" s="210">
        <v>7.99</v>
      </c>
      <c r="E138" s="192" t="s">
        <v>1420</v>
      </c>
      <c r="F138" s="6" t="s">
        <v>434</v>
      </c>
      <c r="G138" s="6" t="s">
        <v>434</v>
      </c>
      <c r="H138" s="6" t="s">
        <v>434</v>
      </c>
    </row>
    <row r="139" spans="1:8" x14ac:dyDescent="0.3">
      <c r="B139" s="180"/>
      <c r="D139" s="210"/>
      <c r="E139" s="192"/>
      <c r="F139" s="6"/>
      <c r="G139" s="6"/>
      <c r="H139" s="6"/>
    </row>
    <row r="140" spans="1:8" x14ac:dyDescent="0.3">
      <c r="A140" s="213" t="s">
        <v>1256</v>
      </c>
      <c r="B140" s="180"/>
      <c r="D140" s="210"/>
      <c r="E140" s="192"/>
      <c r="F140" s="6"/>
      <c r="G140" s="6"/>
      <c r="H140" s="6"/>
    </row>
    <row r="141" spans="1:8" x14ac:dyDescent="0.3">
      <c r="A141" s="4" t="s">
        <v>1257</v>
      </c>
      <c r="B141" s="180">
        <v>1</v>
      </c>
      <c r="D141" s="210">
        <v>7.99</v>
      </c>
      <c r="E141" s="192" t="s">
        <v>1421</v>
      </c>
      <c r="F141" s="6" t="s">
        <v>434</v>
      </c>
      <c r="G141" s="6" t="s">
        <v>434</v>
      </c>
      <c r="H141" s="6" t="s">
        <v>434</v>
      </c>
    </row>
    <row r="142" spans="1:8" x14ac:dyDescent="0.3">
      <c r="A142" s="4" t="s">
        <v>1258</v>
      </c>
      <c r="B142" s="180">
        <v>1</v>
      </c>
      <c r="D142" s="210">
        <v>8.5500000000000007</v>
      </c>
      <c r="E142" s="192" t="s">
        <v>1422</v>
      </c>
      <c r="F142" s="6" t="s">
        <v>434</v>
      </c>
      <c r="G142" s="6" t="s">
        <v>434</v>
      </c>
      <c r="H142" s="6" t="s">
        <v>434</v>
      </c>
    </row>
    <row r="143" spans="1:8" x14ac:dyDescent="0.3">
      <c r="A143" s="4" t="s">
        <v>1259</v>
      </c>
      <c r="B143" s="180">
        <v>1</v>
      </c>
      <c r="D143" s="210">
        <v>9.8000000000000007</v>
      </c>
      <c r="E143" s="192" t="s">
        <v>1423</v>
      </c>
      <c r="F143" s="6" t="s">
        <v>434</v>
      </c>
      <c r="G143" s="6" t="s">
        <v>434</v>
      </c>
      <c r="H143" s="6" t="s">
        <v>434</v>
      </c>
    </row>
  </sheetData>
  <hyperlinks>
    <hyperlink ref="E5" r:id="rId1" xr:uid="{C32358FE-0B14-4D91-BBC6-E786F3308C4B}"/>
    <hyperlink ref="E7" r:id="rId2" xr:uid="{CB413B76-9130-45C8-A2CA-2A3300E658E3}"/>
    <hyperlink ref="E8" r:id="rId3" xr:uid="{DDFB75B6-8F15-43B8-BADF-A183DE034FEF}"/>
    <hyperlink ref="E93" r:id="rId4" xr:uid="{5BE2E24E-A7B3-4CEF-BA84-01DEB6EA1612}"/>
    <hyperlink ref="E94" r:id="rId5" xr:uid="{7710E986-A79C-46F6-B801-33DAC9717D10}"/>
    <hyperlink ref="E95" r:id="rId6" xr:uid="{5781BF5B-600C-4AB3-B1F4-00D0666BF70A}"/>
    <hyperlink ref="E96" r:id="rId7" xr:uid="{F7FB8BE8-7C61-4EE9-B311-CE18B17A53A3}"/>
    <hyperlink ref="E97" r:id="rId8" xr:uid="{3D684613-0B71-4BBC-B0F1-BA3C32EE7F45}"/>
    <hyperlink ref="E98" r:id="rId9" xr:uid="{C5D7A74A-1BCA-4F2C-89C7-21FC9FBFFF14}"/>
    <hyperlink ref="E99" r:id="rId10" xr:uid="{16B65E6E-0F28-470C-B7B5-7F1217D16FE2}"/>
    <hyperlink ref="E100" r:id="rId11" xr:uid="{69F2FDE5-C243-4297-9379-C742621B8855}"/>
    <hyperlink ref="E101" r:id="rId12" xr:uid="{A478622A-687A-46EF-B986-2146AE9F2702}"/>
    <hyperlink ref="E59" r:id="rId13" xr:uid="{695D9D2E-6A0E-41C1-80E4-4582A3B79ACC}"/>
    <hyperlink ref="E92" r:id="rId14" xr:uid="{CAB0C540-CD1A-46E9-AFDD-8C89D913F04C}"/>
    <hyperlink ref="E36" r:id="rId15" xr:uid="{8A61DC53-8007-42B8-9DE2-F23BC79A6A87}"/>
    <hyperlink ref="E35" r:id="rId16" xr:uid="{458CCB5A-6956-459D-B598-B9691CF04A2E}"/>
    <hyperlink ref="E3" r:id="rId17" xr:uid="{62F46909-17FD-4479-8289-7AE4BFB49F66}"/>
    <hyperlink ref="E9" r:id="rId18" xr:uid="{215D4DE5-44DB-4699-9BDD-C2A51D93C357}"/>
    <hyperlink ref="E10" r:id="rId19" xr:uid="{2FDD9883-66A8-4FF5-97BF-AE65892387FB}"/>
    <hyperlink ref="E13" r:id="rId20" xr:uid="{83FDA290-9D08-410E-BFF7-8D5CEB220C4D}"/>
    <hyperlink ref="E32" r:id="rId21" xr:uid="{3BD4DB12-E751-4AE6-AD54-AA2BB807917A}"/>
    <hyperlink ref="E33" r:id="rId22" xr:uid="{479A4187-BC45-41F7-87C3-17714ED06307}"/>
    <hyperlink ref="E34" r:id="rId23" xr:uid="{09221057-84CA-4D3C-8046-79F548C56345}"/>
    <hyperlink ref="E44" r:id="rId24" xr:uid="{6DF0C86F-D4C5-49BE-8AFB-5FECA3D6E596}"/>
    <hyperlink ref="E52" r:id="rId25" xr:uid="{02A65167-FB2E-43D1-83EB-8FC0D0733CF7}"/>
    <hyperlink ref="E53" r:id="rId26" xr:uid="{E307B704-2F73-4E30-93D9-6C489D21FD1A}"/>
    <hyperlink ref="E54" r:id="rId27" xr:uid="{87BA5785-40FC-4652-88C1-33EE0849F90D}"/>
    <hyperlink ref="E55" r:id="rId28" xr:uid="{606B14E2-9FA4-4F85-BA19-5DAEC3126A31}"/>
    <hyperlink ref="E78" r:id="rId29" xr:uid="{D391BF46-33A2-4D6E-9AE1-7485F21D4938}"/>
    <hyperlink ref="E81" r:id="rId30" xr:uid="{B26DC156-C181-4E67-8965-4934C2B42F00}"/>
    <hyperlink ref="E134" r:id="rId31" xr:uid="{B7FD0772-8184-40EA-AD69-179628195D8C}"/>
    <hyperlink ref="E84" r:id="rId32" xr:uid="{4CFB0914-549F-4CEA-BB90-C3E4220397B9}"/>
    <hyperlink ref="E135" r:id="rId33" xr:uid="{275F873F-2C4F-4FA5-A6B3-09E77C2E461C}"/>
    <hyperlink ref="E106" r:id="rId34" xr:uid="{1E9DF592-500E-4446-AF76-55CA0E42F70C}"/>
    <hyperlink ref="E136" r:id="rId35" xr:uid="{B051C6F2-698E-4F1A-8E22-70759D5172CD}"/>
    <hyperlink ref="E85" r:id="rId36" xr:uid="{8C11BECD-3216-45D1-BE42-CB06F506A10C}"/>
    <hyperlink ref="E86" r:id="rId37" xr:uid="{C119CD1C-BB18-4266-B36B-6A49EB9F85EE}"/>
    <hyperlink ref="E137" r:id="rId38" xr:uid="{B8323B42-33B7-464B-A66E-693F1E3DB95D}"/>
    <hyperlink ref="E138" r:id="rId39" xr:uid="{DAD813CF-8F1E-4C7C-AE82-3E29D06A0B4F}"/>
    <hyperlink ref="E141" r:id="rId40" xr:uid="{BE73FAF9-7310-4B3F-B0A1-9CADA4F806EE}"/>
    <hyperlink ref="E142" r:id="rId41" xr:uid="{85486EAA-2FCB-4B53-B723-3336DAD26D73}"/>
    <hyperlink ref="E108" r:id="rId42" xr:uid="{0D6DD717-CC70-4F36-9802-483EA860E168}"/>
    <hyperlink ref="E109" r:id="rId43" xr:uid="{B3F8C309-E0AD-4FB4-8A4C-87847845F38A}"/>
    <hyperlink ref="E110" r:id="rId44" xr:uid="{FB4F8170-9841-4769-B261-9406BB66C5DD}"/>
    <hyperlink ref="E87" r:id="rId45" xr:uid="{9B1C5002-DB11-44B1-8CF6-50922B73023F}"/>
    <hyperlink ref="E143" r:id="rId46" xr:uid="{DD440807-5625-4C6D-9C76-8FB04649B48C}"/>
    <hyperlink ref="E88" r:id="rId47" xr:uid="{35807EDE-F539-41FA-A683-D6D71BE06E0A}"/>
    <hyperlink ref="E70" r:id="rId48" xr:uid="{67631C21-8461-4A20-A264-4FC5D355129A}"/>
    <hyperlink ref="E73" r:id="rId49" xr:uid="{4900EA2F-D5D7-4212-97DD-539FA0CE2F8C}"/>
    <hyperlink ref="E128" r:id="rId50" xr:uid="{838B29D8-7EE0-4820-8D3A-62F11E05C831}"/>
    <hyperlink ref="E72" r:id="rId51" xr:uid="{F9EB3A63-00A7-4DDA-85B7-0E15151B2BB3}"/>
    <hyperlink ref="E80" r:id="rId52" xr:uid="{5791F469-AFD8-48BE-B910-EA5ABF1404A1}"/>
    <hyperlink ref="E74" r:id="rId53" xr:uid="{573DC8AD-D1CE-4D46-9FB8-E184581A9E77}"/>
    <hyperlink ref="E77" r:id="rId54" xr:uid="{03852E1F-50B8-44ED-B7F1-4812F28CC33F}"/>
    <hyperlink ref="E71" r:id="rId55" xr:uid="{1D856486-4446-4FAA-AEFA-87B77ECFB175}"/>
    <hyperlink ref="E121" r:id="rId56" xr:uid="{A4F2E2C3-8C38-4C6A-9663-6ED1F2B0F139}"/>
    <hyperlink ref="E82" r:id="rId57" xr:uid="{3FA47479-D8A9-41E5-8164-50CBF5FD85BE}"/>
    <hyperlink ref="E76" r:id="rId58" xr:uid="{0A1EF369-1838-4D5F-BC3A-3A6960C4D77C}"/>
    <hyperlink ref="E83" r:id="rId59" xr:uid="{198D86DB-880B-47D7-A0D2-FCDD55520EA7}"/>
    <hyperlink ref="E75" r:id="rId60" xr:uid="{CE375D72-DE9D-4A02-8E8B-EF2237ECE8A0}"/>
    <hyperlink ref="E129" r:id="rId61" xr:uid="{5B222EF8-A28B-4085-B4A8-45523BFC0370}"/>
    <hyperlink ref="E130" r:id="rId62" xr:uid="{8808D1AC-E670-4D65-8604-0B7EDE4624C7}"/>
    <hyperlink ref="E131" r:id="rId63" xr:uid="{073D6BF7-E706-4268-8E2A-91DB4CBC19FA}"/>
    <hyperlink ref="E122" r:id="rId64" xr:uid="{ACF45849-00DD-46A3-896B-E4FE4CC2F3DE}"/>
    <hyperlink ref="E123" r:id="rId65" xr:uid="{BFDB65CF-2F2C-4C1D-9A46-5DA9A6F92363}"/>
    <hyperlink ref="E124" r:id="rId66" xr:uid="{E792363F-6B60-487C-8E53-AD3FEE6A0CFE}"/>
    <hyperlink ref="E125" r:id="rId67" xr:uid="{2B50FDBB-130D-4313-BBFB-1D4897BB4F50}"/>
    <hyperlink ref="E126" r:id="rId68" xr:uid="{2B4D8C8F-FA4F-4BA6-852E-A135B872E1E6}"/>
    <hyperlink ref="E127" r:id="rId69" xr:uid="{D60595AC-B81A-4974-8894-3DED889DF98D}"/>
    <hyperlink ref="E105" r:id="rId70" xr:uid="{CFB8C034-C796-4C2D-B0B6-A88477E2E6A1}"/>
    <hyperlink ref="E107" r:id="rId71" xr:uid="{0DCD68C9-A800-44D2-A731-C4DD380F78EA}"/>
    <hyperlink ref="E114" r:id="rId72" xr:uid="{C97ACAFE-58FB-4DEA-8043-53FAC2FDC644}"/>
    <hyperlink ref="E115" r:id="rId73" xr:uid="{6B8C9F6B-FFA8-4FDB-802E-31AEE1340801}"/>
    <hyperlink ref="E111" r:id="rId74" xr:uid="{09AE59CE-24ED-435D-B3AD-7B802D1994E9}"/>
    <hyperlink ref="E118" r:id="rId75" xr:uid="{BA7B4543-23C2-4985-BEC9-1A8E4DF91EB7}"/>
    <hyperlink ref="E79" r:id="rId76" xr:uid="{1F8C7084-7C26-4508-AB87-510A201C4C17}"/>
    <hyperlink ref="E63" r:id="rId77" xr:uid="{2E8378B8-86DC-4E49-84B0-74077F355A07}"/>
    <hyperlink ref="E61" r:id="rId78" xr:uid="{E21EF857-94CB-4005-9843-C9892108548E}"/>
    <hyperlink ref="E60" r:id="rId79" xr:uid="{E706D2C9-2203-45B2-A439-EC10C6EDC5F9}"/>
    <hyperlink ref="E58" r:id="rId80" xr:uid="{D5CB6D92-FDFF-4F82-97E8-34E5AEB8C43D}"/>
    <hyperlink ref="G13" r:id="rId81" display="https://a.co/d/awoQ5iR" xr:uid="{9BA20334-E531-44C5-88C8-44BF2D513EAD}"/>
    <hyperlink ref="E12" r:id="rId82" xr:uid="{E2AA2A87-6F81-484E-8CCE-83A4A2F872D5}"/>
    <hyperlink ref="E46" r:id="rId83" xr:uid="{B103A64E-AE4A-42F6-95A4-72140AD21A9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9F53B-40E8-4E56-931B-E6008AEAC8C7}">
  <dimension ref="A1:H16"/>
  <sheetViews>
    <sheetView workbookViewId="0">
      <selection activeCell="C11" sqref="C11"/>
    </sheetView>
  </sheetViews>
  <sheetFormatPr defaultRowHeight="14" x14ac:dyDescent="0.3"/>
  <cols>
    <col min="1" max="2" width="32.33203125" customWidth="1"/>
    <col min="3" max="3" width="22.6640625" style="33" customWidth="1"/>
    <col min="4" max="4" width="22.33203125" style="33" customWidth="1"/>
    <col min="5" max="5" width="14.58203125" customWidth="1"/>
    <col min="6" max="6" width="15.83203125" customWidth="1"/>
    <col min="8" max="8" width="44.83203125" customWidth="1"/>
  </cols>
  <sheetData>
    <row r="1" spans="1:8" s="22" customFormat="1" ht="15.65" customHeight="1" x14ac:dyDescent="0.3">
      <c r="A1" s="24" t="s">
        <v>538</v>
      </c>
      <c r="B1" s="24"/>
      <c r="C1" s="90"/>
      <c r="D1" s="32"/>
      <c r="E1" s="25"/>
      <c r="F1" s="25"/>
      <c r="G1" s="25"/>
      <c r="H1" s="25"/>
    </row>
    <row r="2" spans="1:8" s="22" customFormat="1" ht="35.15" customHeight="1" x14ac:dyDescent="0.3">
      <c r="A2" s="276" t="s">
        <v>574</v>
      </c>
      <c r="B2" s="276"/>
      <c r="C2" s="276"/>
      <c r="D2" s="276"/>
      <c r="E2" s="276"/>
      <c r="F2" s="276"/>
      <c r="G2" s="276"/>
      <c r="H2" s="276"/>
    </row>
    <row r="3" spans="1:8" s="21" customFormat="1" ht="32" customHeight="1" x14ac:dyDescent="0.3">
      <c r="A3" s="26"/>
      <c r="B3" s="27" t="s">
        <v>1553</v>
      </c>
      <c r="C3" s="27" t="s">
        <v>1552</v>
      </c>
      <c r="D3" s="27" t="s">
        <v>1554</v>
      </c>
      <c r="E3" s="27" t="s">
        <v>556</v>
      </c>
      <c r="F3" s="27" t="s">
        <v>550</v>
      </c>
      <c r="G3" s="27" t="s">
        <v>0</v>
      </c>
      <c r="H3" s="28" t="s">
        <v>2</v>
      </c>
    </row>
    <row r="4" spans="1:8" s="21" customFormat="1" ht="20.149999999999999" customHeight="1" x14ac:dyDescent="0.35">
      <c r="A4" s="13" t="s">
        <v>314</v>
      </c>
      <c r="B4" s="92" t="s">
        <v>982</v>
      </c>
      <c r="C4" s="6" t="s">
        <v>228</v>
      </c>
      <c r="D4" s="6" t="s">
        <v>228</v>
      </c>
      <c r="E4" s="14">
        <v>400</v>
      </c>
      <c r="F4" s="6">
        <v>750</v>
      </c>
      <c r="G4" s="6" t="s">
        <v>10</v>
      </c>
      <c r="H4" s="13" t="s">
        <v>555</v>
      </c>
    </row>
    <row r="5" spans="1:8" s="21" customFormat="1" ht="20.149999999999999" customHeight="1" x14ac:dyDescent="0.35">
      <c r="A5" s="13" t="s">
        <v>557</v>
      </c>
      <c r="B5" s="92" t="s">
        <v>486</v>
      </c>
      <c r="C5" s="6" t="s">
        <v>607</v>
      </c>
      <c r="D5" s="6" t="s">
        <v>21</v>
      </c>
      <c r="E5" s="14">
        <v>135</v>
      </c>
      <c r="F5" s="6">
        <v>300</v>
      </c>
      <c r="G5" s="6" t="s">
        <v>10</v>
      </c>
      <c r="H5" s="13" t="s">
        <v>554</v>
      </c>
    </row>
    <row r="6" spans="1:8" s="22" customFormat="1" ht="20.149999999999999" customHeight="1" x14ac:dyDescent="0.35">
      <c r="A6" s="2" t="s">
        <v>558</v>
      </c>
      <c r="B6" s="92" t="s">
        <v>486</v>
      </c>
      <c r="C6" s="3" t="s">
        <v>607</v>
      </c>
      <c r="D6" s="6" t="s">
        <v>21</v>
      </c>
      <c r="E6" s="20">
        <v>66</v>
      </c>
      <c r="F6" s="3">
        <v>180</v>
      </c>
      <c r="G6" s="3" t="s">
        <v>10</v>
      </c>
      <c r="H6" s="13" t="s">
        <v>553</v>
      </c>
    </row>
    <row r="7" spans="1:8" s="22" customFormat="1" ht="20.149999999999999" customHeight="1" x14ac:dyDescent="0.35">
      <c r="A7" s="2" t="s">
        <v>559</v>
      </c>
      <c r="B7" s="92" t="s">
        <v>486</v>
      </c>
      <c r="C7" s="3" t="s">
        <v>607</v>
      </c>
      <c r="D7" s="6" t="s">
        <v>21</v>
      </c>
      <c r="E7" s="20">
        <v>120</v>
      </c>
      <c r="F7" s="6">
        <v>180</v>
      </c>
      <c r="G7" s="3" t="s">
        <v>10</v>
      </c>
      <c r="H7" s="13" t="s">
        <v>552</v>
      </c>
    </row>
    <row r="8" spans="1:8" s="22" customFormat="1" ht="20.149999999999999" customHeight="1" x14ac:dyDescent="0.35">
      <c r="A8" s="2" t="s">
        <v>509</v>
      </c>
      <c r="B8" s="92" t="s">
        <v>983</v>
      </c>
      <c r="C8" s="3" t="s">
        <v>485</v>
      </c>
      <c r="D8" s="3" t="s">
        <v>485</v>
      </c>
      <c r="E8" s="20" t="s">
        <v>945</v>
      </c>
      <c r="F8" s="3" t="s">
        <v>551</v>
      </c>
      <c r="G8" s="3" t="s">
        <v>10</v>
      </c>
      <c r="H8" s="13" t="s">
        <v>544</v>
      </c>
    </row>
    <row r="9" spans="1:8" s="22" customFormat="1" ht="20.149999999999999" customHeight="1" x14ac:dyDescent="0.35">
      <c r="A9" s="2" t="s">
        <v>956</v>
      </c>
      <c r="B9" s="92" t="s">
        <v>486</v>
      </c>
      <c r="C9" s="3" t="s">
        <v>485</v>
      </c>
      <c r="D9" s="3" t="s">
        <v>485</v>
      </c>
      <c r="E9" s="20">
        <v>30</v>
      </c>
      <c r="F9" s="3">
        <v>60</v>
      </c>
      <c r="G9" s="3" t="s">
        <v>10</v>
      </c>
      <c r="H9" s="2" t="s">
        <v>957</v>
      </c>
    </row>
    <row r="10" spans="1:8" s="21" customFormat="1" ht="20.149999999999999" customHeight="1" x14ac:dyDescent="0.35">
      <c r="A10" s="13" t="s">
        <v>248</v>
      </c>
      <c r="B10" s="92" t="s">
        <v>995</v>
      </c>
      <c r="C10" s="6" t="s">
        <v>528</v>
      </c>
      <c r="D10" s="6" t="s">
        <v>186</v>
      </c>
      <c r="E10" s="14">
        <v>192</v>
      </c>
      <c r="F10" s="6">
        <v>250</v>
      </c>
      <c r="G10" s="6" t="s">
        <v>10</v>
      </c>
      <c r="H10" s="13" t="s">
        <v>481</v>
      </c>
    </row>
    <row r="11" spans="1:8" s="21" customFormat="1" ht="20.149999999999999" customHeight="1" x14ac:dyDescent="0.35">
      <c r="A11" s="13" t="s">
        <v>207</v>
      </c>
      <c r="B11" s="92" t="s">
        <v>984</v>
      </c>
      <c r="C11" s="6" t="s">
        <v>524</v>
      </c>
      <c r="D11" s="6" t="s">
        <v>575</v>
      </c>
      <c r="E11" s="14">
        <v>60</v>
      </c>
      <c r="F11" s="6">
        <v>220</v>
      </c>
      <c r="G11" s="6" t="s">
        <v>10</v>
      </c>
      <c r="H11" s="13" t="s">
        <v>481</v>
      </c>
    </row>
    <row r="12" spans="1:8" s="21" customFormat="1" ht="20.149999999999999" customHeight="1" x14ac:dyDescent="0.35">
      <c r="A12" s="13" t="s">
        <v>214</v>
      </c>
      <c r="B12" s="92" t="s">
        <v>984</v>
      </c>
      <c r="C12" s="6" t="s">
        <v>524</v>
      </c>
      <c r="D12" s="6" t="s">
        <v>206</v>
      </c>
      <c r="E12" s="14">
        <v>30</v>
      </c>
      <c r="F12" s="6">
        <v>30</v>
      </c>
      <c r="G12" s="6" t="s">
        <v>10</v>
      </c>
      <c r="H12" s="13" t="s">
        <v>481</v>
      </c>
    </row>
    <row r="13" spans="1:8" s="21" customFormat="1" ht="20.149999999999999" customHeight="1" x14ac:dyDescent="0.35">
      <c r="A13" s="13" t="s">
        <v>243</v>
      </c>
      <c r="B13" s="92" t="s">
        <v>984</v>
      </c>
      <c r="C13" s="6" t="s">
        <v>524</v>
      </c>
      <c r="D13" s="6" t="s">
        <v>206</v>
      </c>
      <c r="E13" s="14">
        <v>60</v>
      </c>
      <c r="F13" s="6">
        <v>120</v>
      </c>
      <c r="G13" s="6" t="s">
        <v>10</v>
      </c>
      <c r="H13" s="13" t="s">
        <v>481</v>
      </c>
    </row>
    <row r="14" spans="1:8" s="21" customFormat="1" ht="20.149999999999999" customHeight="1" x14ac:dyDescent="0.35">
      <c r="A14" s="13" t="s">
        <v>220</v>
      </c>
      <c r="B14" s="92" t="s">
        <v>984</v>
      </c>
      <c r="C14" s="6" t="s">
        <v>524</v>
      </c>
      <c r="D14" s="6" t="s">
        <v>206</v>
      </c>
      <c r="E14" s="14">
        <v>30</v>
      </c>
      <c r="F14" s="6">
        <v>30</v>
      </c>
      <c r="G14" s="6" t="s">
        <v>10</v>
      </c>
      <c r="H14" s="13" t="s">
        <v>481</v>
      </c>
    </row>
    <row r="15" spans="1:8" ht="20.149999999999999" customHeight="1" x14ac:dyDescent="0.35">
      <c r="A15" s="13" t="s">
        <v>623</v>
      </c>
      <c r="B15" s="60" t="s">
        <v>486</v>
      </c>
      <c r="C15" s="60" t="s">
        <v>486</v>
      </c>
      <c r="D15" s="60" t="s">
        <v>486</v>
      </c>
      <c r="E15" s="14">
        <v>60</v>
      </c>
      <c r="F15" s="6">
        <v>120</v>
      </c>
      <c r="G15" s="6" t="s">
        <v>10</v>
      </c>
      <c r="H15" s="2" t="s">
        <v>624</v>
      </c>
    </row>
    <row r="16" spans="1:8" ht="20.149999999999999" customHeight="1" x14ac:dyDescent="0.35">
      <c r="A16" s="13" t="s">
        <v>921</v>
      </c>
      <c r="B16" s="60" t="s">
        <v>486</v>
      </c>
      <c r="C16" s="60" t="s">
        <v>486</v>
      </c>
      <c r="D16" s="60" t="s">
        <v>486</v>
      </c>
      <c r="E16" s="14">
        <v>0</v>
      </c>
      <c r="F16" s="6">
        <v>60</v>
      </c>
      <c r="G16" s="6" t="s">
        <v>10</v>
      </c>
      <c r="H16" s="2" t="s">
        <v>922</v>
      </c>
    </row>
  </sheetData>
  <mergeCells count="1">
    <mergeCell ref="A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DFA08-9E06-4F34-8A27-1D28E9B40467}">
  <dimension ref="A1:E16"/>
  <sheetViews>
    <sheetView workbookViewId="0">
      <selection activeCell="B13" sqref="B13"/>
    </sheetView>
  </sheetViews>
  <sheetFormatPr defaultRowHeight="14" x14ac:dyDescent="0.3"/>
  <cols>
    <col min="1" max="1" width="36.25" customWidth="1"/>
    <col min="2" max="2" width="26.6640625" customWidth="1"/>
    <col min="3" max="3" width="27.58203125" customWidth="1"/>
    <col min="4" max="4" width="27.9140625" customWidth="1"/>
    <col min="5" max="5" width="45.08203125" customWidth="1"/>
  </cols>
  <sheetData>
    <row r="1" spans="1:5" ht="40" customHeight="1" x14ac:dyDescent="0.3">
      <c r="A1" s="1" t="s">
        <v>565</v>
      </c>
      <c r="B1" t="s">
        <v>949</v>
      </c>
      <c r="E1" s="4"/>
    </row>
    <row r="2" spans="1:5" s="4" customFormat="1" ht="31.5" customHeight="1" x14ac:dyDescent="0.3">
      <c r="A2" s="252" t="s">
        <v>482</v>
      </c>
      <c r="B2" s="27" t="s">
        <v>1553</v>
      </c>
      <c r="C2" s="27" t="s">
        <v>1552</v>
      </c>
      <c r="D2" s="27" t="s">
        <v>1554</v>
      </c>
      <c r="E2" s="253" t="s">
        <v>2</v>
      </c>
    </row>
    <row r="3" spans="1:5" s="4" customFormat="1" ht="20.149999999999999" customHeight="1" x14ac:dyDescent="0.35">
      <c r="A3" s="13" t="s">
        <v>222</v>
      </c>
      <c r="B3" s="92" t="s">
        <v>995</v>
      </c>
      <c r="C3" s="45" t="s">
        <v>528</v>
      </c>
      <c r="D3" s="6" t="s">
        <v>186</v>
      </c>
      <c r="E3" s="22" t="s">
        <v>950</v>
      </c>
    </row>
    <row r="4" spans="1:5" s="4" customFormat="1" ht="20.149999999999999" customHeight="1" x14ac:dyDescent="0.35">
      <c r="A4" s="13" t="s">
        <v>246</v>
      </c>
      <c r="B4" s="92" t="s">
        <v>995</v>
      </c>
      <c r="C4" s="45" t="s">
        <v>528</v>
      </c>
      <c r="D4" s="6" t="s">
        <v>186</v>
      </c>
      <c r="E4" s="22" t="s">
        <v>950</v>
      </c>
    </row>
    <row r="5" spans="1:5" s="4" customFormat="1" ht="20.149999999999999" customHeight="1" x14ac:dyDescent="0.35">
      <c r="A5" s="13" t="s">
        <v>788</v>
      </c>
      <c r="B5" s="92" t="s">
        <v>995</v>
      </c>
      <c r="C5" s="45" t="s">
        <v>528</v>
      </c>
      <c r="D5" s="6" t="s">
        <v>186</v>
      </c>
      <c r="E5" s="22" t="s">
        <v>950</v>
      </c>
    </row>
    <row r="6" spans="1:5" s="4" customFormat="1" ht="20.149999999999999" customHeight="1" x14ac:dyDescent="0.35">
      <c r="A6" s="13" t="s">
        <v>218</v>
      </c>
      <c r="B6" s="92" t="s">
        <v>995</v>
      </c>
      <c r="C6" s="45" t="s">
        <v>528</v>
      </c>
      <c r="D6" s="6" t="s">
        <v>186</v>
      </c>
      <c r="E6" s="22" t="s">
        <v>950</v>
      </c>
    </row>
    <row r="7" spans="1:5" s="4" customFormat="1" ht="20.149999999999999" customHeight="1" x14ac:dyDescent="0.35">
      <c r="A7" s="13" t="s">
        <v>614</v>
      </c>
      <c r="B7" s="92" t="s">
        <v>993</v>
      </c>
      <c r="C7" s="45" t="s">
        <v>4</v>
      </c>
      <c r="D7" s="6" t="s">
        <v>255</v>
      </c>
      <c r="E7" s="22" t="s">
        <v>951</v>
      </c>
    </row>
    <row r="8" spans="1:5" s="4" customFormat="1" ht="20.149999999999999" customHeight="1" x14ac:dyDescent="0.35">
      <c r="A8" s="13" t="s">
        <v>286</v>
      </c>
      <c r="B8" s="92" t="s">
        <v>993</v>
      </c>
      <c r="C8" s="45" t="s">
        <v>4</v>
      </c>
      <c r="D8" s="6" t="s">
        <v>255</v>
      </c>
      <c r="E8" s="22" t="s">
        <v>951</v>
      </c>
    </row>
    <row r="9" spans="1:5" s="4" customFormat="1" ht="20.149999999999999" customHeight="1" x14ac:dyDescent="0.35">
      <c r="A9" s="13" t="s">
        <v>179</v>
      </c>
      <c r="B9" s="92" t="s">
        <v>988</v>
      </c>
      <c r="C9" s="45" t="s">
        <v>32</v>
      </c>
      <c r="D9" s="6" t="s">
        <v>106</v>
      </c>
      <c r="E9" s="22" t="s">
        <v>952</v>
      </c>
    </row>
    <row r="10" spans="1:5" s="4" customFormat="1" ht="20.149999999999999" customHeight="1" x14ac:dyDescent="0.35">
      <c r="A10" s="13" t="s">
        <v>157</v>
      </c>
      <c r="B10" s="92" t="s">
        <v>994</v>
      </c>
      <c r="C10" s="45" t="s">
        <v>523</v>
      </c>
      <c r="D10" s="6" t="s">
        <v>9</v>
      </c>
      <c r="E10" s="22" t="s">
        <v>952</v>
      </c>
    </row>
    <row r="11" spans="1:5" s="4" customFormat="1" ht="20.149999999999999" customHeight="1" x14ac:dyDescent="0.35">
      <c r="A11" s="13" t="s">
        <v>86</v>
      </c>
      <c r="B11" s="92" t="s">
        <v>994</v>
      </c>
      <c r="C11" s="45" t="s">
        <v>523</v>
      </c>
      <c r="D11" s="6" t="s">
        <v>9</v>
      </c>
      <c r="E11" s="22" t="s">
        <v>952</v>
      </c>
    </row>
    <row r="12" spans="1:5" s="4" customFormat="1" ht="20.149999999999999" customHeight="1" x14ac:dyDescent="0.35">
      <c r="A12" s="13" t="s">
        <v>88</v>
      </c>
      <c r="B12" s="92" t="s">
        <v>486</v>
      </c>
      <c r="C12" s="45" t="s">
        <v>607</v>
      </c>
      <c r="D12" s="6" t="s">
        <v>21</v>
      </c>
      <c r="E12" s="22" t="s">
        <v>952</v>
      </c>
    </row>
    <row r="13" spans="1:5" s="4" customFormat="1" ht="20.149999999999999" customHeight="1" x14ac:dyDescent="0.35">
      <c r="A13" s="13" t="s">
        <v>292</v>
      </c>
      <c r="B13" s="92" t="s">
        <v>982</v>
      </c>
      <c r="C13" s="41" t="s">
        <v>228</v>
      </c>
      <c r="D13" s="6" t="s">
        <v>228</v>
      </c>
      <c r="E13" s="22" t="s">
        <v>952</v>
      </c>
    </row>
    <row r="14" spans="1:5" s="4" customFormat="1" ht="20.149999999999999" customHeight="1" x14ac:dyDescent="0.35">
      <c r="A14" s="13" t="s">
        <v>82</v>
      </c>
      <c r="B14" s="92" t="s">
        <v>520</v>
      </c>
      <c r="C14" s="41" t="s">
        <v>520</v>
      </c>
      <c r="D14" s="6" t="s">
        <v>83</v>
      </c>
      <c r="E14" s="22" t="s">
        <v>951</v>
      </c>
    </row>
    <row r="15" spans="1:5" s="4" customFormat="1" ht="20.149999999999999" customHeight="1" x14ac:dyDescent="0.35">
      <c r="A15" s="13" t="s">
        <v>948</v>
      </c>
      <c r="B15" s="92" t="s">
        <v>486</v>
      </c>
      <c r="C15" s="45" t="s">
        <v>607</v>
      </c>
      <c r="D15" s="6" t="s">
        <v>21</v>
      </c>
      <c r="E15" s="22" t="s">
        <v>952</v>
      </c>
    </row>
    <row r="16" spans="1:5" s="4" customFormat="1" ht="20.149999999999999" customHeight="1" x14ac:dyDescent="0.35">
      <c r="A16" s="13" t="s">
        <v>508</v>
      </c>
      <c r="B16" s="92" t="s">
        <v>983</v>
      </c>
      <c r="C16" s="45" t="s">
        <v>485</v>
      </c>
      <c r="D16" s="6" t="s">
        <v>69</v>
      </c>
      <c r="E16" s="22" t="s">
        <v>952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B18CA-BCCF-45D5-A82C-D5BF951C92B0}">
  <sheetPr>
    <pageSetUpPr fitToPage="1"/>
  </sheetPr>
  <dimension ref="A1:F215"/>
  <sheetViews>
    <sheetView topLeftCell="A31" workbookViewId="0">
      <selection activeCell="A50" sqref="A50"/>
    </sheetView>
  </sheetViews>
  <sheetFormatPr defaultRowHeight="14" x14ac:dyDescent="0.3"/>
  <cols>
    <col min="1" max="1" width="36.9140625" customWidth="1"/>
    <col min="2" max="2" width="8.6640625" style="231"/>
    <col min="3" max="3" width="9.58203125" customWidth="1"/>
    <col min="4" max="4" width="16.83203125" customWidth="1"/>
  </cols>
  <sheetData>
    <row r="1" spans="1:4" ht="40" customHeight="1" x14ac:dyDescent="0.4">
      <c r="A1" s="246" t="s">
        <v>1542</v>
      </c>
      <c r="B1" s="245"/>
      <c r="C1" s="18"/>
      <c r="D1" s="18"/>
    </row>
    <row r="2" spans="1:4" s="4" customFormat="1" ht="31.5" customHeight="1" x14ac:dyDescent="0.3">
      <c r="A2" s="247" t="s">
        <v>482</v>
      </c>
      <c r="B2" s="248" t="s">
        <v>484</v>
      </c>
      <c r="C2" s="249" t="s">
        <v>0</v>
      </c>
      <c r="D2" s="250" t="s">
        <v>483</v>
      </c>
    </row>
    <row r="3" spans="1:4" x14ac:dyDescent="0.3">
      <c r="A3" s="13" t="s">
        <v>61</v>
      </c>
      <c r="B3" s="232">
        <v>450</v>
      </c>
      <c r="C3" s="216" t="s">
        <v>10</v>
      </c>
      <c r="D3" s="262" t="s">
        <v>978</v>
      </c>
    </row>
    <row r="4" spans="1:4" x14ac:dyDescent="0.3">
      <c r="A4" s="13" t="s">
        <v>323</v>
      </c>
      <c r="B4" s="14">
        <v>2</v>
      </c>
      <c r="C4" s="6" t="s">
        <v>10</v>
      </c>
      <c r="D4" s="262"/>
    </row>
    <row r="5" spans="1:4" x14ac:dyDescent="0.3">
      <c r="A5" s="13" t="s">
        <v>201</v>
      </c>
      <c r="B5" s="232">
        <v>32</v>
      </c>
      <c r="C5" s="216" t="s">
        <v>10</v>
      </c>
      <c r="D5" s="262"/>
    </row>
    <row r="6" spans="1:4" x14ac:dyDescent="0.3">
      <c r="A6" s="13" t="s">
        <v>34</v>
      </c>
      <c r="B6" s="232">
        <v>1200</v>
      </c>
      <c r="C6" s="216" t="s">
        <v>10</v>
      </c>
      <c r="D6" s="262"/>
    </row>
    <row r="7" spans="1:4" x14ac:dyDescent="0.3">
      <c r="A7" s="13" t="s">
        <v>170</v>
      </c>
      <c r="B7" s="232">
        <v>1</v>
      </c>
      <c r="C7" s="216" t="s">
        <v>1505</v>
      </c>
      <c r="D7" s="262"/>
    </row>
    <row r="8" spans="1:4" x14ac:dyDescent="0.3">
      <c r="A8" s="13" t="s">
        <v>177</v>
      </c>
      <c r="B8" s="232">
        <v>24</v>
      </c>
      <c r="C8" s="216" t="s">
        <v>10</v>
      </c>
      <c r="D8" s="262"/>
    </row>
    <row r="9" spans="1:4" x14ac:dyDescent="0.3">
      <c r="A9" s="13" t="s">
        <v>181</v>
      </c>
      <c r="B9" s="232">
        <v>30</v>
      </c>
      <c r="C9" s="216" t="s">
        <v>10</v>
      </c>
      <c r="D9" s="262"/>
    </row>
    <row r="10" spans="1:4" x14ac:dyDescent="0.3">
      <c r="A10" s="13" t="s">
        <v>188</v>
      </c>
      <c r="B10" s="232">
        <v>100</v>
      </c>
      <c r="C10" s="216" t="s">
        <v>10</v>
      </c>
      <c r="D10" s="262"/>
    </row>
    <row r="11" spans="1:4" x14ac:dyDescent="0.3">
      <c r="A11" s="13" t="s">
        <v>448</v>
      </c>
      <c r="B11" s="232" t="s">
        <v>1535</v>
      </c>
      <c r="C11" s="216" t="s">
        <v>10</v>
      </c>
      <c r="D11" s="262"/>
    </row>
    <row r="12" spans="1:4" x14ac:dyDescent="0.3">
      <c r="A12" s="13" t="s">
        <v>347</v>
      </c>
      <c r="B12" s="232">
        <v>100</v>
      </c>
      <c r="C12" s="216" t="s">
        <v>10</v>
      </c>
      <c r="D12" s="262"/>
    </row>
    <row r="13" spans="1:4" x14ac:dyDescent="0.3">
      <c r="A13" s="11" t="s">
        <v>45</v>
      </c>
      <c r="B13" s="233">
        <v>1440</v>
      </c>
      <c r="C13" s="218" t="s">
        <v>10</v>
      </c>
      <c r="D13" s="263" t="s">
        <v>979</v>
      </c>
    </row>
    <row r="14" spans="1:4" x14ac:dyDescent="0.3">
      <c r="A14" s="11" t="s">
        <v>41</v>
      </c>
      <c r="B14" s="233">
        <v>4600</v>
      </c>
      <c r="C14" s="218" t="s">
        <v>10</v>
      </c>
      <c r="D14" s="263"/>
    </row>
    <row r="15" spans="1:4" x14ac:dyDescent="0.3">
      <c r="A15" s="11" t="s">
        <v>273</v>
      </c>
      <c r="B15" s="233">
        <v>1200</v>
      </c>
      <c r="C15" s="218" t="s">
        <v>10</v>
      </c>
      <c r="D15" s="263"/>
    </row>
    <row r="16" spans="1:4" x14ac:dyDescent="0.3">
      <c r="A16" s="11" t="s">
        <v>118</v>
      </c>
      <c r="B16" s="233">
        <v>1500</v>
      </c>
      <c r="C16" s="218" t="s">
        <v>10</v>
      </c>
      <c r="D16" s="263"/>
    </row>
    <row r="17" spans="1:4" x14ac:dyDescent="0.3">
      <c r="A17" s="11" t="s">
        <v>351</v>
      </c>
      <c r="B17" s="233" t="s">
        <v>1289</v>
      </c>
      <c r="C17" s="218" t="s">
        <v>10</v>
      </c>
      <c r="D17" s="263"/>
    </row>
    <row r="18" spans="1:4" x14ac:dyDescent="0.3">
      <c r="A18" s="11" t="s">
        <v>120</v>
      </c>
      <c r="B18" s="233">
        <v>2400</v>
      </c>
      <c r="C18" s="218" t="s">
        <v>10</v>
      </c>
      <c r="D18" s="263"/>
    </row>
    <row r="19" spans="1:4" x14ac:dyDescent="0.3">
      <c r="A19" s="11" t="s">
        <v>47</v>
      </c>
      <c r="B19" s="233">
        <v>540</v>
      </c>
      <c r="C19" s="218" t="s">
        <v>10</v>
      </c>
      <c r="D19" s="263"/>
    </row>
    <row r="20" spans="1:4" x14ac:dyDescent="0.3">
      <c r="A20" s="11" t="s">
        <v>29</v>
      </c>
      <c r="B20" s="233">
        <v>1800</v>
      </c>
      <c r="C20" s="218" t="s">
        <v>10</v>
      </c>
      <c r="D20" s="263"/>
    </row>
    <row r="21" spans="1:4" x14ac:dyDescent="0.3">
      <c r="A21" s="11" t="s">
        <v>43</v>
      </c>
      <c r="B21" s="233">
        <v>1680</v>
      </c>
      <c r="C21" s="218" t="s">
        <v>10</v>
      </c>
      <c r="D21" s="263"/>
    </row>
    <row r="22" spans="1:4" x14ac:dyDescent="0.3">
      <c r="A22" s="11" t="s">
        <v>234</v>
      </c>
      <c r="B22" s="233">
        <v>100</v>
      </c>
      <c r="C22" s="218" t="s">
        <v>10</v>
      </c>
      <c r="D22" s="263"/>
    </row>
    <row r="23" spans="1:4" x14ac:dyDescent="0.3">
      <c r="A23" s="11" t="s">
        <v>74</v>
      </c>
      <c r="B23" s="233">
        <v>2</v>
      </c>
      <c r="C23" s="218" t="s">
        <v>1506</v>
      </c>
      <c r="D23" s="263"/>
    </row>
    <row r="24" spans="1:4" x14ac:dyDescent="0.3">
      <c r="A24" s="11" t="s">
        <v>23</v>
      </c>
      <c r="B24" s="233">
        <v>21</v>
      </c>
      <c r="C24" s="218" t="s">
        <v>10</v>
      </c>
      <c r="D24" s="263"/>
    </row>
    <row r="25" spans="1:4" x14ac:dyDescent="0.3">
      <c r="A25" s="11" t="s">
        <v>78</v>
      </c>
      <c r="B25" s="233">
        <v>1650</v>
      </c>
      <c r="C25" s="218" t="s">
        <v>10</v>
      </c>
      <c r="D25" s="263"/>
    </row>
    <row r="26" spans="1:4" x14ac:dyDescent="0.3">
      <c r="A26" s="13" t="s">
        <v>143</v>
      </c>
      <c r="B26" s="232">
        <v>1500</v>
      </c>
      <c r="C26" s="216" t="s">
        <v>10</v>
      </c>
      <c r="D26" s="262" t="s">
        <v>980</v>
      </c>
    </row>
    <row r="27" spans="1:4" x14ac:dyDescent="0.3">
      <c r="A27" s="13" t="s">
        <v>191</v>
      </c>
      <c r="B27" s="232">
        <v>200</v>
      </c>
      <c r="C27" s="216" t="s">
        <v>10</v>
      </c>
      <c r="D27" s="262"/>
    </row>
    <row r="28" spans="1:4" x14ac:dyDescent="0.3">
      <c r="A28" s="13" t="s">
        <v>469</v>
      </c>
      <c r="B28" s="232" t="s">
        <v>1326</v>
      </c>
      <c r="C28" s="216" t="s">
        <v>70</v>
      </c>
      <c r="D28" s="262"/>
    </row>
    <row r="29" spans="1:4" x14ac:dyDescent="0.3">
      <c r="A29" s="13" t="s">
        <v>14</v>
      </c>
      <c r="B29" s="232">
        <v>656</v>
      </c>
      <c r="C29" s="216" t="s">
        <v>16</v>
      </c>
      <c r="D29" s="262"/>
    </row>
    <row r="30" spans="1:4" x14ac:dyDescent="0.3">
      <c r="A30" s="13" t="s">
        <v>63</v>
      </c>
      <c r="B30" s="232">
        <v>2</v>
      </c>
      <c r="C30" s="216" t="s">
        <v>70</v>
      </c>
      <c r="D30" s="262"/>
    </row>
    <row r="31" spans="1:4" x14ac:dyDescent="0.3">
      <c r="A31" s="13" t="s">
        <v>355</v>
      </c>
      <c r="B31" s="232" t="s">
        <v>1534</v>
      </c>
      <c r="C31" s="216" t="s">
        <v>10</v>
      </c>
      <c r="D31" s="262"/>
    </row>
    <row r="32" spans="1:4" x14ac:dyDescent="0.3">
      <c r="A32" s="13" t="s">
        <v>620</v>
      </c>
      <c r="B32" s="232">
        <v>1500</v>
      </c>
      <c r="C32" s="216" t="s">
        <v>16</v>
      </c>
      <c r="D32" s="262"/>
    </row>
    <row r="33" spans="1:4" x14ac:dyDescent="0.3">
      <c r="A33" s="13" t="s">
        <v>183</v>
      </c>
      <c r="B33" s="232">
        <v>200</v>
      </c>
      <c r="C33" s="216" t="s">
        <v>10</v>
      </c>
      <c r="D33" s="262"/>
    </row>
    <row r="34" spans="1:4" x14ac:dyDescent="0.3">
      <c r="A34" s="13" t="s">
        <v>349</v>
      </c>
      <c r="B34" s="232" t="s">
        <v>1289</v>
      </c>
      <c r="C34" s="216" t="s">
        <v>130</v>
      </c>
      <c r="D34" s="262"/>
    </row>
    <row r="35" spans="1:4" x14ac:dyDescent="0.3">
      <c r="A35" s="13" t="s">
        <v>49</v>
      </c>
      <c r="B35" s="232">
        <v>984</v>
      </c>
      <c r="C35" s="216" t="s">
        <v>16</v>
      </c>
      <c r="D35" s="262"/>
    </row>
    <row r="36" spans="1:4" x14ac:dyDescent="0.3">
      <c r="A36" s="13" t="s">
        <v>446</v>
      </c>
      <c r="B36" s="232" t="s">
        <v>1536</v>
      </c>
      <c r="C36" s="216" t="s">
        <v>10</v>
      </c>
      <c r="D36" s="262"/>
    </row>
    <row r="37" spans="1:4" x14ac:dyDescent="0.3">
      <c r="A37" s="13" t="s">
        <v>98</v>
      </c>
      <c r="B37" s="232">
        <v>1300</v>
      </c>
      <c r="C37" s="216" t="s">
        <v>59</v>
      </c>
      <c r="D37" s="262"/>
    </row>
    <row r="38" spans="1:4" x14ac:dyDescent="0.3">
      <c r="A38" s="13" t="s">
        <v>1537</v>
      </c>
      <c r="B38" s="232" t="s">
        <v>1523</v>
      </c>
      <c r="C38" s="216" t="s">
        <v>10</v>
      </c>
      <c r="D38" s="262"/>
    </row>
    <row r="39" spans="1:4" x14ac:dyDescent="0.3">
      <c r="A39" s="11" t="s">
        <v>226</v>
      </c>
      <c r="B39" s="233">
        <v>770</v>
      </c>
      <c r="C39" s="218" t="s">
        <v>16</v>
      </c>
      <c r="D39" s="263" t="s">
        <v>981</v>
      </c>
    </row>
    <row r="40" spans="1:4" x14ac:dyDescent="0.3">
      <c r="A40" s="35" t="s">
        <v>100</v>
      </c>
      <c r="B40" s="36">
        <v>2000</v>
      </c>
      <c r="C40" s="37" t="s">
        <v>10</v>
      </c>
      <c r="D40" s="263"/>
    </row>
    <row r="41" spans="1:4" x14ac:dyDescent="0.3">
      <c r="A41" s="11" t="s">
        <v>612</v>
      </c>
      <c r="B41" s="233">
        <v>100</v>
      </c>
      <c r="C41" s="218" t="s">
        <v>10</v>
      </c>
      <c r="D41" s="263"/>
    </row>
    <row r="42" spans="1:4" x14ac:dyDescent="0.3">
      <c r="A42" s="11" t="s">
        <v>112</v>
      </c>
      <c r="B42" s="233">
        <v>1000</v>
      </c>
      <c r="C42" s="218" t="s">
        <v>10</v>
      </c>
      <c r="D42" s="263"/>
    </row>
    <row r="43" spans="1:4" x14ac:dyDescent="0.3">
      <c r="A43" s="11" t="s">
        <v>357</v>
      </c>
      <c r="B43" s="233" t="s">
        <v>1327</v>
      </c>
      <c r="C43" s="218" t="s">
        <v>10</v>
      </c>
      <c r="D43" s="263"/>
    </row>
    <row r="44" spans="1:4" x14ac:dyDescent="0.3">
      <c r="A44" s="11" t="s">
        <v>168</v>
      </c>
      <c r="B44" s="233">
        <v>1600</v>
      </c>
      <c r="C44" s="218" t="s">
        <v>10</v>
      </c>
      <c r="D44" s="263"/>
    </row>
    <row r="45" spans="1:4" x14ac:dyDescent="0.3">
      <c r="A45" s="11" t="s">
        <v>65</v>
      </c>
      <c r="B45" s="233">
        <v>2000</v>
      </c>
      <c r="C45" s="218" t="s">
        <v>10</v>
      </c>
      <c r="D45" s="263"/>
    </row>
    <row r="46" spans="1:4" x14ac:dyDescent="0.3">
      <c r="A46" s="11" t="s">
        <v>172</v>
      </c>
      <c r="B46" s="233">
        <v>32</v>
      </c>
      <c r="C46" s="218" t="s">
        <v>10</v>
      </c>
      <c r="D46" s="263"/>
    </row>
    <row r="47" spans="1:4" x14ac:dyDescent="0.3">
      <c r="A47" s="11" t="s">
        <v>94</v>
      </c>
      <c r="B47" s="234">
        <v>1000</v>
      </c>
      <c r="C47" s="219" t="s">
        <v>10</v>
      </c>
      <c r="D47" s="263"/>
    </row>
    <row r="48" spans="1:4" x14ac:dyDescent="0.3">
      <c r="A48" s="11" t="s">
        <v>96</v>
      </c>
      <c r="B48" s="234">
        <v>400</v>
      </c>
      <c r="C48" s="219" t="s">
        <v>10</v>
      </c>
      <c r="D48" s="263"/>
    </row>
    <row r="49" spans="1:4" x14ac:dyDescent="0.3">
      <c r="A49" s="11" t="s">
        <v>467</v>
      </c>
      <c r="B49" s="234" t="s">
        <v>1327</v>
      </c>
      <c r="C49" s="219" t="s">
        <v>10</v>
      </c>
      <c r="D49" s="263"/>
    </row>
    <row r="50" spans="1:4" x14ac:dyDescent="0.3">
      <c r="A50" s="13" t="s">
        <v>309</v>
      </c>
      <c r="B50" s="14">
        <v>150</v>
      </c>
      <c r="C50" s="6" t="s">
        <v>10</v>
      </c>
      <c r="D50" s="262" t="s">
        <v>982</v>
      </c>
    </row>
    <row r="51" spans="1:4" x14ac:dyDescent="0.3">
      <c r="A51" s="13" t="s">
        <v>227</v>
      </c>
      <c r="B51" s="232">
        <v>12</v>
      </c>
      <c r="C51" s="216" t="s">
        <v>10</v>
      </c>
      <c r="D51" s="262"/>
    </row>
    <row r="52" spans="1:4" x14ac:dyDescent="0.3">
      <c r="A52" s="13" t="s">
        <v>290</v>
      </c>
      <c r="B52" s="232">
        <v>10</v>
      </c>
      <c r="C52" s="216" t="s">
        <v>10</v>
      </c>
      <c r="D52" s="262"/>
    </row>
    <row r="53" spans="1:4" x14ac:dyDescent="0.3">
      <c r="A53" s="13" t="s">
        <v>292</v>
      </c>
      <c r="B53" s="232">
        <v>36</v>
      </c>
      <c r="C53" s="216" t="s">
        <v>10</v>
      </c>
      <c r="D53" s="262"/>
    </row>
    <row r="54" spans="1:4" x14ac:dyDescent="0.3">
      <c r="A54" s="13" t="s">
        <v>294</v>
      </c>
      <c r="B54" s="232">
        <v>45</v>
      </c>
      <c r="C54" s="216" t="s">
        <v>10</v>
      </c>
      <c r="D54" s="262"/>
    </row>
    <row r="55" spans="1:4" x14ac:dyDescent="0.3">
      <c r="A55" s="13" t="s">
        <v>314</v>
      </c>
      <c r="B55" s="235">
        <v>400</v>
      </c>
      <c r="C55" s="216" t="s">
        <v>10</v>
      </c>
      <c r="D55" s="262"/>
    </row>
    <row r="56" spans="1:4" x14ac:dyDescent="0.3">
      <c r="A56" s="11" t="s">
        <v>82</v>
      </c>
      <c r="B56" s="236">
        <v>12</v>
      </c>
      <c r="C56" s="221" t="s">
        <v>10</v>
      </c>
      <c r="D56" s="266" t="s">
        <v>520</v>
      </c>
    </row>
    <row r="57" spans="1:4" x14ac:dyDescent="0.3">
      <c r="A57" s="11" t="s">
        <v>193</v>
      </c>
      <c r="B57" s="236">
        <v>12</v>
      </c>
      <c r="C57" s="221" t="s">
        <v>10</v>
      </c>
      <c r="D57" s="266"/>
    </row>
    <row r="58" spans="1:4" x14ac:dyDescent="0.3">
      <c r="A58" s="11" t="s">
        <v>216</v>
      </c>
      <c r="B58" s="236">
        <v>12</v>
      </c>
      <c r="C58" s="221" t="s">
        <v>10</v>
      </c>
      <c r="D58" s="266"/>
    </row>
    <row r="59" spans="1:4" x14ac:dyDescent="0.3">
      <c r="A59" s="220" t="s">
        <v>1507</v>
      </c>
      <c r="B59" s="236">
        <v>2</v>
      </c>
      <c r="C59" s="221" t="s">
        <v>10</v>
      </c>
      <c r="D59" s="266"/>
    </row>
    <row r="60" spans="1:4" x14ac:dyDescent="0.3">
      <c r="A60" s="11" t="s">
        <v>578</v>
      </c>
      <c r="B60" s="236">
        <v>12</v>
      </c>
      <c r="C60" s="221" t="s">
        <v>10</v>
      </c>
      <c r="D60" s="266"/>
    </row>
    <row r="61" spans="1:4" x14ac:dyDescent="0.3">
      <c r="A61" s="13" t="s">
        <v>72</v>
      </c>
      <c r="B61" s="232">
        <v>4</v>
      </c>
      <c r="C61" s="216" t="s">
        <v>70</v>
      </c>
      <c r="D61" s="262" t="s">
        <v>983</v>
      </c>
    </row>
    <row r="62" spans="1:4" x14ac:dyDescent="0.3">
      <c r="A62" s="215" t="s">
        <v>509</v>
      </c>
      <c r="B62" s="232"/>
      <c r="C62" s="216"/>
      <c r="D62" s="262"/>
    </row>
    <row r="63" spans="1:4" x14ac:dyDescent="0.3">
      <c r="A63" s="13" t="s">
        <v>508</v>
      </c>
      <c r="B63" s="232">
        <v>1</v>
      </c>
      <c r="C63" s="216" t="s">
        <v>507</v>
      </c>
      <c r="D63" s="262"/>
    </row>
    <row r="64" spans="1:4" x14ac:dyDescent="0.3">
      <c r="A64" s="11" t="s">
        <v>205</v>
      </c>
      <c r="B64" s="237">
        <v>30</v>
      </c>
      <c r="C64" s="223" t="s">
        <v>10</v>
      </c>
      <c r="D64" s="267" t="s">
        <v>984</v>
      </c>
    </row>
    <row r="65" spans="1:4" x14ac:dyDescent="0.3">
      <c r="A65" s="11" t="s">
        <v>251</v>
      </c>
      <c r="B65" s="237">
        <v>60</v>
      </c>
      <c r="C65" s="223" t="s">
        <v>10</v>
      </c>
      <c r="D65" s="267"/>
    </row>
    <row r="66" spans="1:4" x14ac:dyDescent="0.3">
      <c r="A66" s="11" t="s">
        <v>230</v>
      </c>
      <c r="B66" s="237">
        <v>600</v>
      </c>
      <c r="C66" s="223" t="s">
        <v>10</v>
      </c>
      <c r="D66" s="267"/>
    </row>
    <row r="67" spans="1:4" x14ac:dyDescent="0.3">
      <c r="A67" s="11" t="s">
        <v>241</v>
      </c>
      <c r="B67" s="237">
        <v>200</v>
      </c>
      <c r="C67" s="223" t="s">
        <v>10</v>
      </c>
      <c r="D67" s="267"/>
    </row>
    <row r="68" spans="1:4" x14ac:dyDescent="0.3">
      <c r="A68" s="11" t="s">
        <v>1509</v>
      </c>
      <c r="B68" s="238">
        <v>450</v>
      </c>
      <c r="C68" s="223" t="s">
        <v>10</v>
      </c>
      <c r="D68" s="267"/>
    </row>
    <row r="69" spans="1:4" x14ac:dyDescent="0.3">
      <c r="A69" s="222" t="s">
        <v>1508</v>
      </c>
      <c r="B69" s="238">
        <v>220</v>
      </c>
      <c r="C69" s="223" t="s">
        <v>10</v>
      </c>
      <c r="D69" s="267"/>
    </row>
    <row r="70" spans="1:4" x14ac:dyDescent="0.3">
      <c r="A70" s="11" t="s">
        <v>207</v>
      </c>
      <c r="B70" s="237">
        <v>220</v>
      </c>
      <c r="C70" s="223" t="s">
        <v>10</v>
      </c>
      <c r="D70" s="267"/>
    </row>
    <row r="71" spans="1:4" x14ac:dyDescent="0.3">
      <c r="A71" s="11" t="s">
        <v>214</v>
      </c>
      <c r="B71" s="237">
        <v>30</v>
      </c>
      <c r="C71" s="223" t="s">
        <v>10</v>
      </c>
      <c r="D71" s="267"/>
    </row>
    <row r="72" spans="1:4" x14ac:dyDescent="0.3">
      <c r="A72" s="11" t="s">
        <v>220</v>
      </c>
      <c r="B72" s="237">
        <v>30</v>
      </c>
      <c r="C72" s="223" t="s">
        <v>10</v>
      </c>
      <c r="D72" s="267"/>
    </row>
    <row r="73" spans="1:4" x14ac:dyDescent="0.3">
      <c r="A73" s="11" t="s">
        <v>243</v>
      </c>
      <c r="B73" s="237">
        <v>120</v>
      </c>
      <c r="C73" s="223" t="s">
        <v>10</v>
      </c>
      <c r="D73" s="267"/>
    </row>
    <row r="74" spans="1:4" x14ac:dyDescent="0.3">
      <c r="A74" s="13" t="s">
        <v>576</v>
      </c>
      <c r="B74" s="232">
        <v>6</v>
      </c>
      <c r="C74" s="216" t="s">
        <v>10</v>
      </c>
      <c r="D74" s="262" t="s">
        <v>486</v>
      </c>
    </row>
    <row r="75" spans="1:4" x14ac:dyDescent="0.3">
      <c r="A75" s="13" t="s">
        <v>110</v>
      </c>
      <c r="B75" s="232">
        <v>125</v>
      </c>
      <c r="C75" s="216" t="s">
        <v>10</v>
      </c>
      <c r="D75" s="262"/>
    </row>
    <row r="76" spans="1:4" x14ac:dyDescent="0.3">
      <c r="A76" s="13" t="s">
        <v>141</v>
      </c>
      <c r="B76" s="235">
        <v>600</v>
      </c>
      <c r="C76" s="216" t="s">
        <v>10</v>
      </c>
      <c r="D76" s="262"/>
    </row>
    <row r="77" spans="1:4" x14ac:dyDescent="0.3">
      <c r="A77" s="13" t="s">
        <v>471</v>
      </c>
      <c r="B77" s="235">
        <v>300</v>
      </c>
      <c r="C77" s="216" t="s">
        <v>10</v>
      </c>
      <c r="D77" s="262"/>
    </row>
    <row r="78" spans="1:4" x14ac:dyDescent="0.3">
      <c r="A78" s="13" t="s">
        <v>546</v>
      </c>
      <c r="B78" s="232">
        <v>500</v>
      </c>
      <c r="C78" s="216" t="s">
        <v>10</v>
      </c>
      <c r="D78" s="262"/>
    </row>
    <row r="79" spans="1:4" x14ac:dyDescent="0.3">
      <c r="A79" s="13" t="s">
        <v>297</v>
      </c>
      <c r="B79" s="232" t="s">
        <v>1510</v>
      </c>
      <c r="C79" s="216" t="s">
        <v>10</v>
      </c>
      <c r="D79" s="262"/>
    </row>
    <row r="80" spans="1:4" x14ac:dyDescent="0.3">
      <c r="A80" s="13" t="s">
        <v>318</v>
      </c>
      <c r="B80" s="232" t="s">
        <v>1292</v>
      </c>
      <c r="C80" s="216" t="s">
        <v>10</v>
      </c>
      <c r="D80" s="262"/>
    </row>
    <row r="81" spans="1:4" x14ac:dyDescent="0.3">
      <c r="A81" s="13" t="s">
        <v>622</v>
      </c>
      <c r="B81" s="232" t="s">
        <v>1511</v>
      </c>
      <c r="C81" s="216" t="s">
        <v>969</v>
      </c>
      <c r="D81" s="262"/>
    </row>
    <row r="82" spans="1:4" x14ac:dyDescent="0.3">
      <c r="A82" s="13" t="s">
        <v>617</v>
      </c>
      <c r="B82" s="14">
        <v>225</v>
      </c>
      <c r="C82" s="6" t="s">
        <v>10</v>
      </c>
      <c r="D82" s="262"/>
    </row>
    <row r="83" spans="1:4" x14ac:dyDescent="0.3">
      <c r="A83" s="13" t="s">
        <v>305</v>
      </c>
      <c r="B83" s="232" t="s">
        <v>1326</v>
      </c>
      <c r="C83" s="216" t="s">
        <v>130</v>
      </c>
      <c r="D83" s="262"/>
    </row>
    <row r="84" spans="1:4" x14ac:dyDescent="0.3">
      <c r="A84" s="215" t="s">
        <v>970</v>
      </c>
      <c r="B84" s="232">
        <v>1</v>
      </c>
      <c r="C84" s="216" t="s">
        <v>968</v>
      </c>
      <c r="D84" s="262"/>
    </row>
    <row r="85" spans="1:4" x14ac:dyDescent="0.3">
      <c r="A85" s="13" t="s">
        <v>408</v>
      </c>
      <c r="B85" s="14">
        <v>360</v>
      </c>
      <c r="C85" s="6" t="s">
        <v>10</v>
      </c>
      <c r="D85" s="262"/>
    </row>
    <row r="86" spans="1:4" x14ac:dyDescent="0.3">
      <c r="A86" s="13" t="s">
        <v>411</v>
      </c>
      <c r="B86" s="14">
        <v>12</v>
      </c>
      <c r="C86" s="6" t="s">
        <v>10</v>
      </c>
      <c r="D86" s="262"/>
    </row>
    <row r="87" spans="1:4" x14ac:dyDescent="0.3">
      <c r="A87" s="13" t="s">
        <v>409</v>
      </c>
      <c r="B87" s="14">
        <v>180</v>
      </c>
      <c r="C87" s="6" t="s">
        <v>10</v>
      </c>
      <c r="D87" s="262"/>
    </row>
    <row r="88" spans="1:4" x14ac:dyDescent="0.3">
      <c r="A88" s="13" t="s">
        <v>410</v>
      </c>
      <c r="B88" s="14">
        <v>120</v>
      </c>
      <c r="C88" s="6" t="s">
        <v>10</v>
      </c>
      <c r="D88" s="262"/>
    </row>
    <row r="89" spans="1:4" x14ac:dyDescent="0.3">
      <c r="A89" s="13" t="s">
        <v>88</v>
      </c>
      <c r="B89" s="14">
        <v>576</v>
      </c>
      <c r="C89" s="6" t="s">
        <v>10</v>
      </c>
      <c r="D89" s="262"/>
    </row>
    <row r="90" spans="1:4" x14ac:dyDescent="0.3">
      <c r="A90" s="11" t="s">
        <v>260</v>
      </c>
      <c r="B90" s="12">
        <v>432</v>
      </c>
      <c r="C90" s="218" t="s">
        <v>10</v>
      </c>
      <c r="D90" s="268" t="s">
        <v>985</v>
      </c>
    </row>
    <row r="91" spans="1:4" x14ac:dyDescent="0.3">
      <c r="A91" s="11" t="s">
        <v>253</v>
      </c>
      <c r="B91" s="12">
        <v>300</v>
      </c>
      <c r="C91" s="10" t="s">
        <v>10</v>
      </c>
      <c r="D91" s="268"/>
    </row>
    <row r="92" spans="1:4" x14ac:dyDescent="0.3">
      <c r="A92" s="217" t="s">
        <v>972</v>
      </c>
      <c r="B92" s="233">
        <v>6</v>
      </c>
      <c r="C92" s="10" t="s">
        <v>10</v>
      </c>
      <c r="D92" s="268"/>
    </row>
    <row r="93" spans="1:4" x14ac:dyDescent="0.3">
      <c r="A93" s="217" t="s">
        <v>102</v>
      </c>
      <c r="B93" s="233">
        <v>6</v>
      </c>
      <c r="C93" s="10" t="s">
        <v>10</v>
      </c>
      <c r="D93" s="268"/>
    </row>
    <row r="94" spans="1:4" x14ac:dyDescent="0.3">
      <c r="A94" s="11" t="s">
        <v>175</v>
      </c>
      <c r="B94" s="233">
        <v>25000</v>
      </c>
      <c r="C94" s="218" t="s">
        <v>10</v>
      </c>
      <c r="D94" s="268"/>
    </row>
    <row r="95" spans="1:4" x14ac:dyDescent="0.3">
      <c r="A95" s="13" t="s">
        <v>37</v>
      </c>
      <c r="B95" s="232" t="s">
        <v>1289</v>
      </c>
      <c r="C95" s="216" t="s">
        <v>1506</v>
      </c>
      <c r="D95" s="262" t="s">
        <v>986</v>
      </c>
    </row>
    <row r="96" spans="1:4" x14ac:dyDescent="0.3">
      <c r="A96" s="13" t="s">
        <v>608</v>
      </c>
      <c r="B96" s="232" t="s">
        <v>1289</v>
      </c>
      <c r="C96" s="216" t="s">
        <v>130</v>
      </c>
      <c r="D96" s="262"/>
    </row>
    <row r="97" spans="1:6" x14ac:dyDescent="0.3">
      <c r="A97" s="13" t="s">
        <v>265</v>
      </c>
      <c r="B97" s="239">
        <v>12</v>
      </c>
      <c r="C97" s="224" t="s">
        <v>130</v>
      </c>
      <c r="D97" s="262"/>
    </row>
    <row r="98" spans="1:6" x14ac:dyDescent="0.3">
      <c r="A98" s="13" t="s">
        <v>278</v>
      </c>
      <c r="B98" s="232" t="s">
        <v>1514</v>
      </c>
      <c r="C98" s="216" t="s">
        <v>130</v>
      </c>
      <c r="D98" s="262"/>
    </row>
    <row r="99" spans="1:6" x14ac:dyDescent="0.3">
      <c r="A99" s="13" t="s">
        <v>280</v>
      </c>
      <c r="B99" s="232">
        <v>6</v>
      </c>
      <c r="C99" s="216" t="s">
        <v>130</v>
      </c>
      <c r="D99" s="262"/>
    </row>
    <row r="100" spans="1:6" x14ac:dyDescent="0.3">
      <c r="A100" s="13" t="s">
        <v>282</v>
      </c>
      <c r="B100" s="232" t="s">
        <v>1515</v>
      </c>
      <c r="C100" s="216" t="s">
        <v>130</v>
      </c>
      <c r="D100" s="262"/>
    </row>
    <row r="101" spans="1:6" x14ac:dyDescent="0.3">
      <c r="A101" s="13" t="s">
        <v>271</v>
      </c>
      <c r="B101" s="232" t="s">
        <v>1525</v>
      </c>
      <c r="C101" s="216" t="s">
        <v>10</v>
      </c>
      <c r="D101" s="262"/>
    </row>
    <row r="102" spans="1:6" x14ac:dyDescent="0.3">
      <c r="A102" s="217" t="s">
        <v>344</v>
      </c>
      <c r="B102" s="233">
        <v>1</v>
      </c>
      <c r="C102" s="226" t="s">
        <v>10</v>
      </c>
      <c r="D102" s="263" t="s">
        <v>987</v>
      </c>
    </row>
    <row r="103" spans="1:6" x14ac:dyDescent="0.3">
      <c r="A103" s="217" t="s">
        <v>1512</v>
      </c>
      <c r="B103" s="233">
        <v>100</v>
      </c>
      <c r="C103" s="226" t="s">
        <v>10</v>
      </c>
      <c r="D103" s="263"/>
    </row>
    <row r="104" spans="1:6" x14ac:dyDescent="0.3">
      <c r="A104" s="217" t="s">
        <v>1513</v>
      </c>
      <c r="B104" s="233">
        <v>120</v>
      </c>
      <c r="C104" s="226" t="s">
        <v>10</v>
      </c>
      <c r="D104" s="263"/>
    </row>
    <row r="105" spans="1:6" x14ac:dyDescent="0.3">
      <c r="A105" s="11" t="s">
        <v>262</v>
      </c>
      <c r="B105" s="233" t="s">
        <v>1326</v>
      </c>
      <c r="C105" s="218" t="s">
        <v>39</v>
      </c>
      <c r="D105" s="263"/>
    </row>
    <row r="106" spans="1:6" x14ac:dyDescent="0.3">
      <c r="A106" s="11" t="s">
        <v>268</v>
      </c>
      <c r="B106" s="236" t="s">
        <v>1516</v>
      </c>
      <c r="C106" s="221" t="s">
        <v>269</v>
      </c>
      <c r="D106" s="263"/>
    </row>
    <row r="107" spans="1:6" x14ac:dyDescent="0.3">
      <c r="A107" s="11" t="s">
        <v>404</v>
      </c>
      <c r="B107" s="12">
        <v>300</v>
      </c>
      <c r="C107" s="10" t="s">
        <v>10</v>
      </c>
      <c r="D107" s="263"/>
    </row>
    <row r="108" spans="1:6" x14ac:dyDescent="0.3">
      <c r="A108" s="11" t="s">
        <v>406</v>
      </c>
      <c r="B108" s="12">
        <v>45</v>
      </c>
      <c r="C108" s="10" t="s">
        <v>10</v>
      </c>
      <c r="D108" s="263"/>
    </row>
    <row r="109" spans="1:6" x14ac:dyDescent="0.3">
      <c r="A109" s="217" t="s">
        <v>621</v>
      </c>
      <c r="B109" s="233" t="s">
        <v>1517</v>
      </c>
      <c r="C109" s="218" t="s">
        <v>312</v>
      </c>
      <c r="D109" s="263"/>
    </row>
    <row r="110" spans="1:6" x14ac:dyDescent="0.3">
      <c r="A110" s="215" t="s">
        <v>359</v>
      </c>
      <c r="B110" s="232" t="s">
        <v>1327</v>
      </c>
      <c r="C110" s="216" t="s">
        <v>10</v>
      </c>
      <c r="D110" s="262" t="s">
        <v>988</v>
      </c>
    </row>
    <row r="111" spans="1:6" x14ac:dyDescent="0.3">
      <c r="A111" s="215" t="s">
        <v>807</v>
      </c>
      <c r="B111" s="232" t="s">
        <v>1531</v>
      </c>
      <c r="C111" s="216" t="s">
        <v>10</v>
      </c>
      <c r="D111" s="262"/>
      <c r="F111" s="13"/>
    </row>
    <row r="112" spans="1:6" x14ac:dyDescent="0.3">
      <c r="A112" s="13" t="s">
        <v>159</v>
      </c>
      <c r="B112" s="232">
        <v>30</v>
      </c>
      <c r="C112" s="216" t="s">
        <v>10</v>
      </c>
      <c r="D112" s="262"/>
    </row>
    <row r="113" spans="1:4" x14ac:dyDescent="0.3">
      <c r="A113" s="13" t="s">
        <v>179</v>
      </c>
      <c r="B113" s="232" t="s">
        <v>1520</v>
      </c>
      <c r="C113" s="216" t="s">
        <v>10</v>
      </c>
      <c r="D113" s="262"/>
    </row>
    <row r="114" spans="1:4" x14ac:dyDescent="0.3">
      <c r="A114" s="13" t="s">
        <v>105</v>
      </c>
      <c r="B114" s="232" t="s">
        <v>1519</v>
      </c>
      <c r="C114" s="216" t="s">
        <v>10</v>
      </c>
      <c r="D114" s="262"/>
    </row>
    <row r="115" spans="1:4" x14ac:dyDescent="0.3">
      <c r="A115" s="13" t="s">
        <v>203</v>
      </c>
      <c r="B115" s="232" t="s">
        <v>1521</v>
      </c>
      <c r="C115" s="216" t="s">
        <v>10</v>
      </c>
      <c r="D115" s="262"/>
    </row>
    <row r="116" spans="1:4" x14ac:dyDescent="0.3">
      <c r="A116" s="13" t="s">
        <v>155</v>
      </c>
      <c r="B116" s="232">
        <v>144</v>
      </c>
      <c r="C116" s="216" t="s">
        <v>10</v>
      </c>
      <c r="D116" s="262"/>
    </row>
    <row r="117" spans="1:4" x14ac:dyDescent="0.3">
      <c r="A117" s="215" t="s">
        <v>1518</v>
      </c>
      <c r="B117" s="232">
        <v>100</v>
      </c>
      <c r="C117" s="216" t="s">
        <v>10</v>
      </c>
      <c r="D117" s="262"/>
    </row>
    <row r="118" spans="1:4" x14ac:dyDescent="0.3">
      <c r="A118" s="215" t="s">
        <v>369</v>
      </c>
      <c r="B118" s="232" t="s">
        <v>1519</v>
      </c>
      <c r="C118" s="216" t="s">
        <v>130</v>
      </c>
      <c r="D118" s="262"/>
    </row>
    <row r="119" spans="1:4" x14ac:dyDescent="0.3">
      <c r="A119" s="11" t="s">
        <v>53</v>
      </c>
      <c r="B119" s="240">
        <v>30</v>
      </c>
      <c r="C119" s="228" t="s">
        <v>10</v>
      </c>
      <c r="D119" s="264" t="s">
        <v>989</v>
      </c>
    </row>
    <row r="120" spans="1:4" x14ac:dyDescent="0.3">
      <c r="A120" s="227" t="s">
        <v>56</v>
      </c>
      <c r="B120" s="240">
        <v>30</v>
      </c>
      <c r="C120" s="228" t="s">
        <v>10</v>
      </c>
      <c r="D120" s="264"/>
    </row>
    <row r="121" spans="1:4" x14ac:dyDescent="0.3">
      <c r="A121" s="11" t="s">
        <v>89</v>
      </c>
      <c r="B121" s="240">
        <v>36</v>
      </c>
      <c r="C121" s="228" t="s">
        <v>10</v>
      </c>
      <c r="D121" s="264"/>
    </row>
    <row r="122" spans="1:4" x14ac:dyDescent="0.3">
      <c r="A122" s="11" t="s">
        <v>114</v>
      </c>
      <c r="B122" s="240" t="s">
        <v>1298</v>
      </c>
      <c r="C122" s="228" t="s">
        <v>10</v>
      </c>
      <c r="D122" s="264"/>
    </row>
    <row r="123" spans="1:4" x14ac:dyDescent="0.3">
      <c r="A123" s="11" t="s">
        <v>116</v>
      </c>
      <c r="B123" s="240" t="s">
        <v>1522</v>
      </c>
      <c r="C123" s="228" t="s">
        <v>10</v>
      </c>
      <c r="D123" s="264"/>
    </row>
    <row r="124" spans="1:4" x14ac:dyDescent="0.3">
      <c r="A124" s="13" t="s">
        <v>1538</v>
      </c>
      <c r="B124" s="232" t="s">
        <v>1298</v>
      </c>
      <c r="C124" s="216" t="s">
        <v>10</v>
      </c>
      <c r="D124" s="262" t="s">
        <v>990</v>
      </c>
    </row>
    <row r="125" spans="1:4" x14ac:dyDescent="0.3">
      <c r="A125" s="13" t="s">
        <v>493</v>
      </c>
      <c r="B125" s="232" t="s">
        <v>1326</v>
      </c>
      <c r="C125" s="216" t="s">
        <v>10</v>
      </c>
      <c r="D125" s="262"/>
    </row>
    <row r="126" spans="1:4" x14ac:dyDescent="0.3">
      <c r="A126" s="13" t="s">
        <v>615</v>
      </c>
      <c r="B126" s="232" t="s">
        <v>1515</v>
      </c>
      <c r="C126" s="216" t="s">
        <v>10</v>
      </c>
      <c r="D126" s="262"/>
    </row>
    <row r="127" spans="1:4" x14ac:dyDescent="0.3">
      <c r="A127" s="13" t="s">
        <v>365</v>
      </c>
      <c r="B127" s="232" t="s">
        <v>1535</v>
      </c>
      <c r="C127" s="216" t="s">
        <v>10</v>
      </c>
      <c r="D127" s="262"/>
    </row>
    <row r="128" spans="1:4" x14ac:dyDescent="0.3">
      <c r="A128" s="13" t="s">
        <v>151</v>
      </c>
      <c r="B128" s="232">
        <v>6</v>
      </c>
      <c r="C128" s="216" t="s">
        <v>10</v>
      </c>
      <c r="D128" s="262"/>
    </row>
    <row r="129" spans="1:4" x14ac:dyDescent="0.3">
      <c r="A129" s="13" t="s">
        <v>153</v>
      </c>
      <c r="B129" s="232" t="s">
        <v>1523</v>
      </c>
      <c r="C129" s="216" t="s">
        <v>10</v>
      </c>
      <c r="D129" s="262"/>
    </row>
    <row r="130" spans="1:4" x14ac:dyDescent="0.3">
      <c r="A130" s="13" t="s">
        <v>199</v>
      </c>
      <c r="B130" s="232">
        <v>30</v>
      </c>
      <c r="C130" s="216" t="s">
        <v>10</v>
      </c>
      <c r="D130" s="262"/>
    </row>
    <row r="131" spans="1:4" x14ac:dyDescent="0.3">
      <c r="A131" s="13" t="s">
        <v>616</v>
      </c>
      <c r="B131" s="232" t="s">
        <v>1289</v>
      </c>
      <c r="C131" s="216" t="s">
        <v>10</v>
      </c>
      <c r="D131" s="262"/>
    </row>
    <row r="132" spans="1:4" x14ac:dyDescent="0.3">
      <c r="A132" s="13" t="s">
        <v>138</v>
      </c>
      <c r="B132" s="232">
        <v>18</v>
      </c>
      <c r="C132" s="216" t="s">
        <v>10</v>
      </c>
      <c r="D132" s="262"/>
    </row>
    <row r="133" spans="1:4" x14ac:dyDescent="0.3">
      <c r="A133" s="215" t="s">
        <v>973</v>
      </c>
      <c r="B133" s="232">
        <v>12</v>
      </c>
      <c r="C133" s="216" t="s">
        <v>10</v>
      </c>
      <c r="D133" s="262"/>
    </row>
    <row r="134" spans="1:4" x14ac:dyDescent="0.3">
      <c r="A134" s="11" t="s">
        <v>26</v>
      </c>
      <c r="B134" s="241">
        <v>40</v>
      </c>
      <c r="C134" s="229" t="s">
        <v>10</v>
      </c>
      <c r="D134" s="265" t="s">
        <v>991</v>
      </c>
    </row>
    <row r="135" spans="1:4" x14ac:dyDescent="0.3">
      <c r="A135" s="11" t="s">
        <v>147</v>
      </c>
      <c r="B135" s="241">
        <v>1000</v>
      </c>
      <c r="C135" s="229" t="s">
        <v>10</v>
      </c>
      <c r="D135" s="265"/>
    </row>
    <row r="136" spans="1:4" x14ac:dyDescent="0.3">
      <c r="A136" s="11" t="s">
        <v>161</v>
      </c>
      <c r="B136" s="241">
        <v>1000</v>
      </c>
      <c r="C136" s="229" t="s">
        <v>10</v>
      </c>
      <c r="D136" s="265"/>
    </row>
    <row r="137" spans="1:4" x14ac:dyDescent="0.3">
      <c r="A137" s="11" t="s">
        <v>367</v>
      </c>
      <c r="B137" s="241" t="s">
        <v>1327</v>
      </c>
      <c r="C137" s="229" t="s">
        <v>10</v>
      </c>
      <c r="D137" s="265"/>
    </row>
    <row r="138" spans="1:4" x14ac:dyDescent="0.3">
      <c r="A138" s="13" t="s">
        <v>31</v>
      </c>
      <c r="B138" s="232">
        <v>100</v>
      </c>
      <c r="C138" s="216" t="s">
        <v>10</v>
      </c>
      <c r="D138" s="262" t="s">
        <v>992</v>
      </c>
    </row>
    <row r="139" spans="1:4" x14ac:dyDescent="0.3">
      <c r="A139" s="13" t="s">
        <v>416</v>
      </c>
      <c r="B139" s="232">
        <v>300</v>
      </c>
      <c r="C139" s="216" t="s">
        <v>10</v>
      </c>
      <c r="D139" s="262"/>
    </row>
    <row r="140" spans="1:4" x14ac:dyDescent="0.3">
      <c r="A140" s="13" t="s">
        <v>145</v>
      </c>
      <c r="B140" s="232" t="s">
        <v>1524</v>
      </c>
      <c r="C140" s="216" t="s">
        <v>10</v>
      </c>
      <c r="D140" s="262"/>
    </row>
    <row r="141" spans="1:4" x14ac:dyDescent="0.3">
      <c r="A141" s="13" t="s">
        <v>613</v>
      </c>
      <c r="B141" s="14">
        <v>90</v>
      </c>
      <c r="C141" s="216" t="s">
        <v>10</v>
      </c>
      <c r="D141" s="262"/>
    </row>
    <row r="142" spans="1:4" x14ac:dyDescent="0.3">
      <c r="A142" s="217" t="s">
        <v>974</v>
      </c>
      <c r="B142" s="233">
        <v>10</v>
      </c>
      <c r="C142" s="218" t="s">
        <v>10</v>
      </c>
      <c r="D142" s="263" t="s">
        <v>993</v>
      </c>
    </row>
    <row r="143" spans="1:4" x14ac:dyDescent="0.3">
      <c r="A143" s="11" t="s">
        <v>258</v>
      </c>
      <c r="B143" s="233">
        <v>200</v>
      </c>
      <c r="C143" s="218" t="s">
        <v>10</v>
      </c>
      <c r="D143" s="263"/>
    </row>
    <row r="144" spans="1:4" x14ac:dyDescent="0.3">
      <c r="A144" s="11" t="s">
        <v>614</v>
      </c>
      <c r="B144" s="233">
        <v>60</v>
      </c>
      <c r="C144" s="218" t="s">
        <v>10</v>
      </c>
      <c r="D144" s="263"/>
    </row>
    <row r="145" spans="1:4" x14ac:dyDescent="0.3">
      <c r="A145" s="11" t="s">
        <v>286</v>
      </c>
      <c r="B145" s="233" t="s">
        <v>1525</v>
      </c>
      <c r="C145" s="218" t="s">
        <v>10</v>
      </c>
      <c r="D145" s="263"/>
    </row>
    <row r="146" spans="1:4" x14ac:dyDescent="0.3">
      <c r="A146" s="11" t="s">
        <v>256</v>
      </c>
      <c r="B146" s="233" t="s">
        <v>1515</v>
      </c>
      <c r="C146" s="218" t="s">
        <v>10</v>
      </c>
      <c r="D146" s="263"/>
    </row>
    <row r="147" spans="1:4" x14ac:dyDescent="0.3">
      <c r="A147" s="13" t="s">
        <v>18</v>
      </c>
      <c r="B147" s="232">
        <v>800</v>
      </c>
      <c r="C147" s="216" t="s">
        <v>10</v>
      </c>
      <c r="D147" s="262" t="s">
        <v>994</v>
      </c>
    </row>
    <row r="148" spans="1:4" x14ac:dyDescent="0.3">
      <c r="A148" s="13" t="s">
        <v>86</v>
      </c>
      <c r="B148" s="232">
        <v>240</v>
      </c>
      <c r="C148" s="216" t="s">
        <v>10</v>
      </c>
      <c r="D148" s="262"/>
    </row>
    <row r="149" spans="1:4" x14ac:dyDescent="0.3">
      <c r="A149" s="13" t="s">
        <v>157</v>
      </c>
      <c r="B149" s="232">
        <v>60</v>
      </c>
      <c r="C149" s="216" t="s">
        <v>10</v>
      </c>
      <c r="D149" s="262"/>
    </row>
    <row r="150" spans="1:4" x14ac:dyDescent="0.3">
      <c r="A150" s="13" t="s">
        <v>8</v>
      </c>
      <c r="B150" s="232" t="s">
        <v>1526</v>
      </c>
      <c r="C150" s="216" t="s">
        <v>10</v>
      </c>
      <c r="D150" s="262"/>
    </row>
    <row r="151" spans="1:4" x14ac:dyDescent="0.3">
      <c r="A151" s="11" t="s">
        <v>418</v>
      </c>
      <c r="B151" s="12">
        <v>1</v>
      </c>
      <c r="C151" s="230" t="s">
        <v>10</v>
      </c>
      <c r="D151" s="266" t="s">
        <v>123</v>
      </c>
    </row>
    <row r="152" spans="1:4" x14ac:dyDescent="0.3">
      <c r="A152" s="220" t="s">
        <v>325</v>
      </c>
      <c r="B152" s="236">
        <v>1</v>
      </c>
      <c r="C152" s="230" t="s">
        <v>10</v>
      </c>
      <c r="D152" s="266"/>
    </row>
    <row r="153" spans="1:4" x14ac:dyDescent="0.3">
      <c r="A153" s="11" t="s">
        <v>422</v>
      </c>
      <c r="B153" s="236" t="s">
        <v>1326</v>
      </c>
      <c r="C153" s="230" t="s">
        <v>10</v>
      </c>
      <c r="D153" s="266"/>
    </row>
    <row r="154" spans="1:4" x14ac:dyDescent="0.3">
      <c r="A154" s="11" t="s">
        <v>420</v>
      </c>
      <c r="B154" s="236" t="s">
        <v>1535</v>
      </c>
      <c r="C154" s="230" t="s">
        <v>10</v>
      </c>
      <c r="D154" s="266"/>
    </row>
    <row r="155" spans="1:4" x14ac:dyDescent="0.3">
      <c r="A155" s="11" t="s">
        <v>327</v>
      </c>
      <c r="B155" s="236" t="s">
        <v>1527</v>
      </c>
      <c r="C155" s="230" t="s">
        <v>10</v>
      </c>
      <c r="D155" s="266"/>
    </row>
    <row r="156" spans="1:4" x14ac:dyDescent="0.3">
      <c r="A156" s="13" t="s">
        <v>248</v>
      </c>
      <c r="B156" s="232">
        <v>36</v>
      </c>
      <c r="C156" s="216" t="s">
        <v>10</v>
      </c>
      <c r="D156" s="262" t="s">
        <v>995</v>
      </c>
    </row>
    <row r="157" spans="1:4" x14ac:dyDescent="0.3">
      <c r="A157" s="215" t="s">
        <v>1529</v>
      </c>
      <c r="B157" s="232" t="s">
        <v>1528</v>
      </c>
      <c r="C157" s="216" t="s">
        <v>10</v>
      </c>
      <c r="D157" s="262"/>
    </row>
    <row r="158" spans="1:4" x14ac:dyDescent="0.3">
      <c r="A158" s="13" t="s">
        <v>222</v>
      </c>
      <c r="B158" s="14">
        <v>300</v>
      </c>
      <c r="C158" s="216" t="s">
        <v>10</v>
      </c>
      <c r="D158" s="262"/>
    </row>
    <row r="159" spans="1:4" x14ac:dyDescent="0.3">
      <c r="A159" s="13" t="s">
        <v>246</v>
      </c>
      <c r="B159" s="14">
        <v>48</v>
      </c>
      <c r="C159" s="216" t="s">
        <v>10</v>
      </c>
      <c r="D159" s="262"/>
    </row>
    <row r="160" spans="1:4" x14ac:dyDescent="0.3">
      <c r="A160" s="13" t="s">
        <v>218</v>
      </c>
      <c r="B160" s="14">
        <v>300</v>
      </c>
      <c r="C160" s="216" t="s">
        <v>10</v>
      </c>
      <c r="D160" s="262"/>
    </row>
    <row r="161" spans="1:4" x14ac:dyDescent="0.3">
      <c r="A161" s="13" t="s">
        <v>376</v>
      </c>
      <c r="B161" s="14">
        <v>550</v>
      </c>
      <c r="C161" s="216" t="s">
        <v>10</v>
      </c>
      <c r="D161" s="262"/>
    </row>
    <row r="162" spans="1:4" x14ac:dyDescent="0.3">
      <c r="A162" s="13" t="s">
        <v>195</v>
      </c>
      <c r="B162" s="14">
        <v>320</v>
      </c>
      <c r="C162" s="216" t="s">
        <v>10</v>
      </c>
      <c r="D162" s="262"/>
    </row>
    <row r="163" spans="1:4" x14ac:dyDescent="0.3">
      <c r="A163" s="13" t="s">
        <v>210</v>
      </c>
      <c r="B163" s="14">
        <v>6</v>
      </c>
      <c r="C163" s="216" t="s">
        <v>59</v>
      </c>
      <c r="D163" s="262"/>
    </row>
    <row r="164" spans="1:4" x14ac:dyDescent="0.3">
      <c r="A164" s="13" t="s">
        <v>212</v>
      </c>
      <c r="B164" s="14">
        <v>500</v>
      </c>
      <c r="C164" s="216" t="s">
        <v>16</v>
      </c>
      <c r="D164" s="262"/>
    </row>
    <row r="165" spans="1:4" x14ac:dyDescent="0.3">
      <c r="A165" s="13" t="s">
        <v>445</v>
      </c>
      <c r="B165" s="14">
        <v>550</v>
      </c>
      <c r="C165" s="216" t="s">
        <v>10</v>
      </c>
      <c r="D165" s="262"/>
    </row>
    <row r="166" spans="1:4" x14ac:dyDescent="0.3">
      <c r="A166" s="13" t="s">
        <v>232</v>
      </c>
      <c r="B166" s="14">
        <v>360</v>
      </c>
      <c r="C166" s="216" t="s">
        <v>10</v>
      </c>
      <c r="D166" s="262"/>
    </row>
    <row r="167" spans="1:4" x14ac:dyDescent="0.3">
      <c r="A167" s="225" t="s">
        <v>975</v>
      </c>
      <c r="B167" s="239">
        <v>2</v>
      </c>
      <c r="C167" s="216" t="s">
        <v>10</v>
      </c>
      <c r="D167" s="262"/>
    </row>
    <row r="168" spans="1:4" x14ac:dyDescent="0.3">
      <c r="A168" s="225" t="s">
        <v>439</v>
      </c>
      <c r="B168" s="239" t="s">
        <v>1519</v>
      </c>
      <c r="C168" s="216" t="s">
        <v>10</v>
      </c>
      <c r="D168" s="262"/>
    </row>
    <row r="169" spans="1:4" x14ac:dyDescent="0.3">
      <c r="A169" s="13" t="s">
        <v>445</v>
      </c>
      <c r="B169" s="239" t="s">
        <v>1539</v>
      </c>
      <c r="C169" s="216" t="s">
        <v>10</v>
      </c>
      <c r="D169" s="262"/>
    </row>
    <row r="170" spans="1:4" x14ac:dyDescent="0.3">
      <c r="A170" s="13" t="s">
        <v>224</v>
      </c>
      <c r="B170" s="232" t="s">
        <v>1318</v>
      </c>
      <c r="C170" s="216" t="s">
        <v>10</v>
      </c>
      <c r="D170" s="262"/>
    </row>
    <row r="171" spans="1:4" x14ac:dyDescent="0.3">
      <c r="A171" s="215" t="s">
        <v>68</v>
      </c>
      <c r="B171" s="232">
        <v>5</v>
      </c>
      <c r="C171" s="216" t="s">
        <v>70</v>
      </c>
      <c r="D171" s="262"/>
    </row>
    <row r="172" spans="1:4" x14ac:dyDescent="0.3">
      <c r="A172" s="13" t="s">
        <v>185</v>
      </c>
      <c r="B172" s="14">
        <v>2</v>
      </c>
      <c r="C172" s="6" t="s">
        <v>130</v>
      </c>
      <c r="D172" s="262"/>
    </row>
    <row r="173" spans="1:4" x14ac:dyDescent="0.3">
      <c r="A173" s="13" t="s">
        <v>237</v>
      </c>
      <c r="B173" s="14">
        <v>1000</v>
      </c>
      <c r="C173" s="6" t="s">
        <v>10</v>
      </c>
      <c r="D173" s="262"/>
    </row>
    <row r="174" spans="1:4" x14ac:dyDescent="0.3">
      <c r="A174" s="215" t="s">
        <v>1530</v>
      </c>
      <c r="B174" s="232" t="s">
        <v>1515</v>
      </c>
      <c r="C174" s="216" t="s">
        <v>130</v>
      </c>
      <c r="D174" s="262"/>
    </row>
    <row r="175" spans="1:4" x14ac:dyDescent="0.3">
      <c r="A175" s="220" t="s">
        <v>353</v>
      </c>
      <c r="B175" s="236" t="s">
        <v>1540</v>
      </c>
      <c r="C175" s="221" t="s">
        <v>10</v>
      </c>
      <c r="D175" s="266" t="s">
        <v>996</v>
      </c>
    </row>
    <row r="176" spans="1:4" x14ac:dyDescent="0.3">
      <c r="A176" s="11" t="s">
        <v>3</v>
      </c>
      <c r="B176" s="12">
        <v>625</v>
      </c>
      <c r="C176" s="221" t="s">
        <v>10</v>
      </c>
      <c r="D176" s="266"/>
    </row>
    <row r="177" spans="1:4" x14ac:dyDescent="0.3">
      <c r="A177" s="11" t="s">
        <v>12</v>
      </c>
      <c r="B177" s="12">
        <v>5000</v>
      </c>
      <c r="C177" s="221" t="s">
        <v>10</v>
      </c>
      <c r="D177" s="266"/>
    </row>
    <row r="178" spans="1:4" x14ac:dyDescent="0.3">
      <c r="A178" s="11" t="s">
        <v>609</v>
      </c>
      <c r="B178" s="12">
        <v>100</v>
      </c>
      <c r="C178" s="221" t="s">
        <v>10</v>
      </c>
      <c r="D178" s="266"/>
    </row>
    <row r="179" spans="1:4" x14ac:dyDescent="0.3">
      <c r="A179" s="11" t="s">
        <v>51</v>
      </c>
      <c r="B179" s="12">
        <v>350</v>
      </c>
      <c r="C179" s="221" t="s">
        <v>10</v>
      </c>
      <c r="D179" s="266"/>
    </row>
    <row r="180" spans="1:4" x14ac:dyDescent="0.3">
      <c r="A180" s="11" t="s">
        <v>149</v>
      </c>
      <c r="B180" s="12">
        <v>192</v>
      </c>
      <c r="C180" s="221" t="s">
        <v>10</v>
      </c>
      <c r="D180" s="266"/>
    </row>
    <row r="181" spans="1:4" x14ac:dyDescent="0.3">
      <c r="A181" s="11" t="s">
        <v>166</v>
      </c>
      <c r="B181" s="12">
        <v>1000</v>
      </c>
      <c r="C181" s="221" t="s">
        <v>10</v>
      </c>
      <c r="D181" s="266"/>
    </row>
    <row r="182" spans="1:4" x14ac:dyDescent="0.3">
      <c r="A182" s="11" t="s">
        <v>164</v>
      </c>
      <c r="B182" s="12">
        <v>24</v>
      </c>
      <c r="C182" s="221" t="s">
        <v>10</v>
      </c>
      <c r="D182" s="266"/>
    </row>
    <row r="183" spans="1:4" x14ac:dyDescent="0.3">
      <c r="A183" s="13" t="s">
        <v>329</v>
      </c>
      <c r="B183" s="232">
        <v>2</v>
      </c>
      <c r="C183" s="224" t="s">
        <v>10</v>
      </c>
      <c r="D183" s="262" t="s">
        <v>122</v>
      </c>
    </row>
    <row r="184" spans="1:4" x14ac:dyDescent="0.3">
      <c r="A184" s="13" t="s">
        <v>332</v>
      </c>
      <c r="B184" s="232">
        <v>3</v>
      </c>
      <c r="C184" s="224" t="s">
        <v>10</v>
      </c>
      <c r="D184" s="262"/>
    </row>
    <row r="185" spans="1:4" x14ac:dyDescent="0.3">
      <c r="A185" s="13" t="s">
        <v>334</v>
      </c>
      <c r="B185" s="14">
        <v>7</v>
      </c>
      <c r="C185" s="224" t="s">
        <v>10</v>
      </c>
      <c r="D185" s="262"/>
    </row>
    <row r="186" spans="1:4" x14ac:dyDescent="0.3">
      <c r="A186" s="13" t="s">
        <v>336</v>
      </c>
      <c r="B186" s="14">
        <v>1</v>
      </c>
      <c r="C186" s="224" t="s">
        <v>10</v>
      </c>
      <c r="D186" s="262"/>
    </row>
    <row r="187" spans="1:4" x14ac:dyDescent="0.3">
      <c r="A187" s="13" t="s">
        <v>619</v>
      </c>
      <c r="B187" s="14">
        <v>12</v>
      </c>
      <c r="C187" s="224" t="s">
        <v>10</v>
      </c>
      <c r="D187" s="262"/>
    </row>
    <row r="188" spans="1:4" x14ac:dyDescent="0.3">
      <c r="A188" s="13" t="s">
        <v>342</v>
      </c>
      <c r="B188" s="14">
        <v>3</v>
      </c>
      <c r="C188" s="224" t="s">
        <v>10</v>
      </c>
      <c r="D188" s="262"/>
    </row>
    <row r="189" spans="1:4" x14ac:dyDescent="0.3">
      <c r="A189" s="13" t="s">
        <v>383</v>
      </c>
      <c r="B189" s="14">
        <v>1</v>
      </c>
      <c r="C189" s="224" t="s">
        <v>10</v>
      </c>
      <c r="D189" s="262"/>
    </row>
    <row r="190" spans="1:4" x14ac:dyDescent="0.3">
      <c r="A190" s="11" t="s">
        <v>345</v>
      </c>
      <c r="B190" s="236">
        <v>1</v>
      </c>
      <c r="C190" s="230" t="s">
        <v>10</v>
      </c>
      <c r="D190" s="266" t="s">
        <v>997</v>
      </c>
    </row>
    <row r="191" spans="1:4" x14ac:dyDescent="0.3">
      <c r="A191" s="11" t="s">
        <v>299</v>
      </c>
      <c r="B191" s="12">
        <v>50</v>
      </c>
      <c r="C191" s="10" t="s">
        <v>10</v>
      </c>
      <c r="D191" s="266"/>
    </row>
    <row r="192" spans="1:4" x14ac:dyDescent="0.3">
      <c r="A192" s="11" t="s">
        <v>275</v>
      </c>
      <c r="B192" s="236">
        <v>32</v>
      </c>
      <c r="C192" s="230" t="s">
        <v>10</v>
      </c>
      <c r="D192" s="266"/>
    </row>
    <row r="193" spans="1:4" x14ac:dyDescent="0.3">
      <c r="A193" s="11" t="s">
        <v>431</v>
      </c>
      <c r="B193" s="236" t="s">
        <v>1519</v>
      </c>
      <c r="C193" s="230" t="s">
        <v>429</v>
      </c>
      <c r="D193" s="266"/>
    </row>
    <row r="194" spans="1:4" x14ac:dyDescent="0.3">
      <c r="A194" s="11" t="s">
        <v>428</v>
      </c>
      <c r="B194" s="236" t="s">
        <v>1519</v>
      </c>
      <c r="C194" s="230" t="s">
        <v>429</v>
      </c>
      <c r="D194" s="266"/>
    </row>
    <row r="195" spans="1:4" x14ac:dyDescent="0.3">
      <c r="A195" s="11" t="s">
        <v>389</v>
      </c>
      <c r="B195" s="236" t="s">
        <v>1531</v>
      </c>
      <c r="C195" s="230" t="s">
        <v>10</v>
      </c>
      <c r="D195" s="266"/>
    </row>
    <row r="196" spans="1:4" x14ac:dyDescent="0.3">
      <c r="A196" s="220" t="s">
        <v>976</v>
      </c>
      <c r="B196" s="236">
        <v>1</v>
      </c>
      <c r="C196" s="230" t="s">
        <v>10</v>
      </c>
      <c r="D196" s="266"/>
    </row>
    <row r="197" spans="1:4" x14ac:dyDescent="0.3">
      <c r="A197" s="220" t="s">
        <v>450</v>
      </c>
      <c r="B197" s="236" t="s">
        <v>1519</v>
      </c>
      <c r="C197" s="230" t="s">
        <v>10</v>
      </c>
      <c r="D197" s="266"/>
    </row>
    <row r="198" spans="1:4" x14ac:dyDescent="0.3">
      <c r="A198" s="220" t="s">
        <v>424</v>
      </c>
      <c r="B198" s="236" t="s">
        <v>1519</v>
      </c>
      <c r="C198" s="230" t="s">
        <v>10</v>
      </c>
      <c r="D198" s="266"/>
    </row>
    <row r="199" spans="1:4" x14ac:dyDescent="0.3">
      <c r="A199" s="11" t="s">
        <v>338</v>
      </c>
      <c r="B199" s="12">
        <v>25</v>
      </c>
      <c r="C199" s="230" t="s">
        <v>10</v>
      </c>
      <c r="D199" s="266"/>
    </row>
    <row r="200" spans="1:4" x14ac:dyDescent="0.3">
      <c r="A200" s="11" t="s">
        <v>441</v>
      </c>
      <c r="B200" s="12">
        <v>1</v>
      </c>
      <c r="C200" s="230" t="s">
        <v>10</v>
      </c>
      <c r="D200" s="266"/>
    </row>
    <row r="201" spans="1:4" x14ac:dyDescent="0.3">
      <c r="A201" s="11" t="s">
        <v>391</v>
      </c>
      <c r="B201" s="12">
        <v>4</v>
      </c>
      <c r="C201" s="230" t="s">
        <v>10</v>
      </c>
      <c r="D201" s="266"/>
    </row>
    <row r="202" spans="1:4" x14ac:dyDescent="0.3">
      <c r="A202" s="11" t="s">
        <v>496</v>
      </c>
      <c r="B202" s="12">
        <v>4</v>
      </c>
      <c r="C202" s="230" t="s">
        <v>10</v>
      </c>
      <c r="D202" s="266"/>
    </row>
    <row r="203" spans="1:4" x14ac:dyDescent="0.3">
      <c r="A203" s="215" t="s">
        <v>301</v>
      </c>
      <c r="B203" s="232">
        <v>1</v>
      </c>
      <c r="C203" s="224" t="s">
        <v>10</v>
      </c>
      <c r="D203" s="262" t="s">
        <v>971</v>
      </c>
    </row>
    <row r="204" spans="1:4" x14ac:dyDescent="0.3">
      <c r="A204" s="13" t="s">
        <v>133</v>
      </c>
      <c r="B204" s="232">
        <v>1</v>
      </c>
      <c r="C204" s="224" t="s">
        <v>10</v>
      </c>
      <c r="D204" s="262"/>
    </row>
    <row r="205" spans="1:4" x14ac:dyDescent="0.3">
      <c r="A205" s="13" t="s">
        <v>136</v>
      </c>
      <c r="B205" s="232">
        <v>1</v>
      </c>
      <c r="C205" s="224" t="s">
        <v>10</v>
      </c>
      <c r="D205" s="262"/>
    </row>
    <row r="206" spans="1:4" x14ac:dyDescent="0.3">
      <c r="A206" s="13" t="s">
        <v>128</v>
      </c>
      <c r="B206" s="14">
        <v>75</v>
      </c>
      <c r="C206" s="6" t="s">
        <v>16</v>
      </c>
      <c r="D206" s="262"/>
    </row>
    <row r="207" spans="1:4" x14ac:dyDescent="0.3">
      <c r="A207" s="215" t="s">
        <v>1532</v>
      </c>
      <c r="B207" s="232">
        <v>2</v>
      </c>
      <c r="C207" s="224" t="s">
        <v>10</v>
      </c>
      <c r="D207" s="262"/>
    </row>
    <row r="208" spans="1:4" x14ac:dyDescent="0.3">
      <c r="A208" s="13" t="s">
        <v>547</v>
      </c>
      <c r="B208" s="232">
        <v>1</v>
      </c>
      <c r="C208" s="224" t="s">
        <v>10</v>
      </c>
      <c r="D208" s="262"/>
    </row>
    <row r="209" spans="1:4" ht="14.5" x14ac:dyDescent="0.35">
      <c r="A209" s="76" t="s">
        <v>829</v>
      </c>
      <c r="B209" s="232"/>
      <c r="C209" s="224"/>
      <c r="D209" s="262"/>
    </row>
    <row r="210" spans="1:4" x14ac:dyDescent="0.3">
      <c r="A210" s="215" t="s">
        <v>517</v>
      </c>
      <c r="B210" s="232">
        <v>2</v>
      </c>
      <c r="C210" s="224" t="s">
        <v>977</v>
      </c>
      <c r="D210" s="262"/>
    </row>
    <row r="211" spans="1:4" x14ac:dyDescent="0.3">
      <c r="A211" s="13" t="s">
        <v>397</v>
      </c>
      <c r="B211" s="232" t="s">
        <v>1533</v>
      </c>
      <c r="C211" s="224" t="s">
        <v>10</v>
      </c>
      <c r="D211" s="262"/>
    </row>
    <row r="212" spans="1:4" x14ac:dyDescent="0.3">
      <c r="A212" s="13" t="s">
        <v>395</v>
      </c>
      <c r="B212" s="232" t="s">
        <v>1298</v>
      </c>
      <c r="C212" s="224" t="s">
        <v>10</v>
      </c>
      <c r="D212" s="262"/>
    </row>
    <row r="213" spans="1:4" x14ac:dyDescent="0.3">
      <c r="A213" s="13" t="s">
        <v>307</v>
      </c>
      <c r="B213" s="232">
        <v>1</v>
      </c>
      <c r="C213" s="224" t="s">
        <v>10</v>
      </c>
      <c r="D213" s="262"/>
    </row>
    <row r="214" spans="1:4" x14ac:dyDescent="0.3">
      <c r="A214" s="13" t="s">
        <v>380</v>
      </c>
      <c r="B214" s="242" t="s">
        <v>1541</v>
      </c>
      <c r="C214" s="224" t="s">
        <v>10</v>
      </c>
      <c r="D214" s="262"/>
    </row>
    <row r="215" spans="1:4" x14ac:dyDescent="0.3">
      <c r="A215" s="13" t="s">
        <v>426</v>
      </c>
      <c r="B215" s="243" t="s">
        <v>1326</v>
      </c>
      <c r="C215" s="224" t="s">
        <v>10</v>
      </c>
      <c r="D215" s="262"/>
    </row>
  </sheetData>
  <mergeCells count="25">
    <mergeCell ref="D151:D155"/>
    <mergeCell ref="D13:D25"/>
    <mergeCell ref="D3:D12"/>
    <mergeCell ref="D95:D101"/>
    <mergeCell ref="D26:D38"/>
    <mergeCell ref="D110:D118"/>
    <mergeCell ref="D124:D133"/>
    <mergeCell ref="D39:D49"/>
    <mergeCell ref="D74:D89"/>
    <mergeCell ref="D203:D215"/>
    <mergeCell ref="D50:D55"/>
    <mergeCell ref="D142:D146"/>
    <mergeCell ref="D147:D150"/>
    <mergeCell ref="D156:D174"/>
    <mergeCell ref="D119:D123"/>
    <mergeCell ref="D134:D137"/>
    <mergeCell ref="D138:D141"/>
    <mergeCell ref="D102:D109"/>
    <mergeCell ref="D56:D60"/>
    <mergeCell ref="D61:D63"/>
    <mergeCell ref="D64:D73"/>
    <mergeCell ref="D90:D94"/>
    <mergeCell ref="D190:D202"/>
    <mergeCell ref="D175:D182"/>
    <mergeCell ref="D183:D189"/>
  </mergeCells>
  <pageMargins left="0.7" right="0.7" top="0.75" bottom="0.75" header="0.3" footer="0.3"/>
  <pageSetup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AA8AB-7C14-4F7C-A3C8-6C8443073BE9}">
  <sheetPr>
    <pageSetUpPr fitToPage="1"/>
  </sheetPr>
  <dimension ref="A1:D218"/>
  <sheetViews>
    <sheetView zoomScaleNormal="100" workbookViewId="0">
      <selection activeCell="I7" sqref="I7"/>
    </sheetView>
  </sheetViews>
  <sheetFormatPr defaultRowHeight="14" x14ac:dyDescent="0.3"/>
  <cols>
    <col min="1" max="1" width="37.25" customWidth="1"/>
    <col min="2" max="2" width="10.08203125" customWidth="1"/>
    <col min="4" max="4" width="17.33203125" customWidth="1"/>
  </cols>
  <sheetData>
    <row r="1" spans="1:4" ht="40" customHeight="1" x14ac:dyDescent="0.4">
      <c r="A1" s="244" t="s">
        <v>1544</v>
      </c>
      <c r="B1" s="251"/>
      <c r="C1" s="251"/>
      <c r="D1" s="251"/>
    </row>
    <row r="2" spans="1:4" s="4" customFormat="1" ht="31.5" customHeight="1" x14ac:dyDescent="0.3">
      <c r="A2" s="7" t="s">
        <v>482</v>
      </c>
      <c r="B2" s="5" t="s">
        <v>484</v>
      </c>
      <c r="C2" s="5" t="s">
        <v>0</v>
      </c>
      <c r="D2" s="9" t="s">
        <v>483</v>
      </c>
    </row>
    <row r="3" spans="1:4" s="38" customFormat="1" ht="20.149999999999999" customHeight="1" x14ac:dyDescent="0.3">
      <c r="A3" s="35" t="s">
        <v>191</v>
      </c>
      <c r="B3" s="36">
        <v>200</v>
      </c>
      <c r="C3" s="37" t="s">
        <v>10</v>
      </c>
      <c r="D3" s="269" t="s">
        <v>15</v>
      </c>
    </row>
    <row r="4" spans="1:4" s="38" customFormat="1" ht="20.149999999999999" customHeight="1" x14ac:dyDescent="0.3">
      <c r="A4" s="35" t="s">
        <v>143</v>
      </c>
      <c r="B4" s="36">
        <v>1500</v>
      </c>
      <c r="C4" s="37" t="s">
        <v>10</v>
      </c>
      <c r="D4" s="269"/>
    </row>
    <row r="5" spans="1:4" s="38" customFormat="1" ht="20.149999999999999" customHeight="1" x14ac:dyDescent="0.3">
      <c r="A5" s="35" t="s">
        <v>347</v>
      </c>
      <c r="B5" s="36">
        <v>100</v>
      </c>
      <c r="C5" s="37" t="s">
        <v>10</v>
      </c>
      <c r="D5" s="269"/>
    </row>
    <row r="6" spans="1:4" s="38" customFormat="1" ht="20.149999999999999" customHeight="1" x14ac:dyDescent="0.3">
      <c r="A6" s="35" t="s">
        <v>63</v>
      </c>
      <c r="B6" s="36">
        <v>2</v>
      </c>
      <c r="C6" s="37" t="s">
        <v>70</v>
      </c>
      <c r="D6" s="269"/>
    </row>
    <row r="7" spans="1:4" s="38" customFormat="1" ht="20.149999999999999" customHeight="1" x14ac:dyDescent="0.3">
      <c r="A7" s="35" t="s">
        <v>80</v>
      </c>
      <c r="B7" s="36">
        <v>1500</v>
      </c>
      <c r="C7" s="37" t="s">
        <v>16</v>
      </c>
      <c r="D7" s="269"/>
    </row>
    <row r="8" spans="1:4" s="38" customFormat="1" ht="20.149999999999999" customHeight="1" x14ac:dyDescent="0.3">
      <c r="A8" s="35" t="s">
        <v>349</v>
      </c>
      <c r="B8" s="36">
        <v>9.99</v>
      </c>
      <c r="C8" s="37" t="s">
        <v>130</v>
      </c>
      <c r="D8" s="269"/>
    </row>
    <row r="9" spans="1:4" s="38" customFormat="1" ht="20.149999999999999" customHeight="1" x14ac:dyDescent="0.3">
      <c r="A9" s="35" t="s">
        <v>183</v>
      </c>
      <c r="B9" s="36">
        <v>200</v>
      </c>
      <c r="C9" s="37" t="s">
        <v>10</v>
      </c>
      <c r="D9" s="269"/>
    </row>
    <row r="10" spans="1:4" s="38" customFormat="1" ht="20.149999999999999" customHeight="1" x14ac:dyDescent="0.3">
      <c r="A10" s="35" t="s">
        <v>49</v>
      </c>
      <c r="B10" s="36">
        <v>984</v>
      </c>
      <c r="C10" s="37" t="s">
        <v>16</v>
      </c>
      <c r="D10" s="269"/>
    </row>
    <row r="11" spans="1:4" s="38" customFormat="1" ht="20.149999999999999" customHeight="1" x14ac:dyDescent="0.3">
      <c r="A11" s="35" t="s">
        <v>14</v>
      </c>
      <c r="B11" s="36">
        <v>656</v>
      </c>
      <c r="C11" s="37" t="s">
        <v>16</v>
      </c>
      <c r="D11" s="269"/>
    </row>
    <row r="12" spans="1:4" s="38" customFormat="1" ht="20.149999999999999" customHeight="1" x14ac:dyDescent="0.3">
      <c r="A12" s="35" t="s">
        <v>226</v>
      </c>
      <c r="B12" s="36">
        <v>770</v>
      </c>
      <c r="C12" s="37" t="s">
        <v>16</v>
      </c>
      <c r="D12" s="269"/>
    </row>
    <row r="13" spans="1:4" s="38" customFormat="1" ht="20.149999999999999" customHeight="1" x14ac:dyDescent="0.3">
      <c r="A13" s="35" t="s">
        <v>98</v>
      </c>
      <c r="B13" s="36">
        <v>1300</v>
      </c>
      <c r="C13" s="37" t="s">
        <v>59</v>
      </c>
      <c r="D13" s="269"/>
    </row>
    <row r="14" spans="1:4" s="38" customFormat="1" ht="20.149999999999999" customHeight="1" x14ac:dyDescent="0.3">
      <c r="A14" s="39" t="s">
        <v>45</v>
      </c>
      <c r="B14" s="40">
        <v>1440</v>
      </c>
      <c r="C14" s="41" t="s">
        <v>10</v>
      </c>
      <c r="D14" s="270" t="s">
        <v>24</v>
      </c>
    </row>
    <row r="15" spans="1:4" s="38" customFormat="1" ht="20.149999999999999" customHeight="1" x14ac:dyDescent="0.3">
      <c r="A15" s="39" t="s">
        <v>41</v>
      </c>
      <c r="B15" s="40">
        <v>4600</v>
      </c>
      <c r="C15" s="41" t="s">
        <v>10</v>
      </c>
      <c r="D15" s="270"/>
    </row>
    <row r="16" spans="1:4" s="38" customFormat="1" ht="20.149999999999999" customHeight="1" x14ac:dyDescent="0.3">
      <c r="A16" s="39" t="s">
        <v>273</v>
      </c>
      <c r="B16" s="40">
        <v>1200</v>
      </c>
      <c r="C16" s="41" t="s">
        <v>10</v>
      </c>
      <c r="D16" s="270"/>
    </row>
    <row r="17" spans="1:4" s="38" customFormat="1" ht="20.149999999999999" customHeight="1" x14ac:dyDescent="0.3">
      <c r="A17" s="39" t="s">
        <v>118</v>
      </c>
      <c r="B17" s="40">
        <v>1500</v>
      </c>
      <c r="C17" s="41" t="s">
        <v>10</v>
      </c>
      <c r="D17" s="270"/>
    </row>
    <row r="18" spans="1:4" s="38" customFormat="1" ht="20.149999999999999" customHeight="1" x14ac:dyDescent="0.3">
      <c r="A18" s="39" t="s">
        <v>351</v>
      </c>
      <c r="B18" s="40">
        <v>10</v>
      </c>
      <c r="C18" s="41" t="s">
        <v>10</v>
      </c>
      <c r="D18" s="270"/>
    </row>
    <row r="19" spans="1:4" s="38" customFormat="1" ht="20.149999999999999" customHeight="1" x14ac:dyDescent="0.3">
      <c r="A19" s="39" t="s">
        <v>120</v>
      </c>
      <c r="B19" s="40">
        <v>2400</v>
      </c>
      <c r="C19" s="41" t="s">
        <v>10</v>
      </c>
      <c r="D19" s="270"/>
    </row>
    <row r="20" spans="1:4" s="38" customFormat="1" ht="20.149999999999999" customHeight="1" x14ac:dyDescent="0.3">
      <c r="A20" s="39" t="s">
        <v>47</v>
      </c>
      <c r="B20" s="40">
        <v>540</v>
      </c>
      <c r="C20" s="41" t="s">
        <v>10</v>
      </c>
      <c r="D20" s="270"/>
    </row>
    <row r="21" spans="1:4" s="38" customFormat="1" ht="20.149999999999999" customHeight="1" x14ac:dyDescent="0.3">
      <c r="A21" s="39" t="s">
        <v>29</v>
      </c>
      <c r="B21" s="40">
        <v>1800</v>
      </c>
      <c r="C21" s="41" t="s">
        <v>10</v>
      </c>
      <c r="D21" s="270"/>
    </row>
    <row r="22" spans="1:4" s="38" customFormat="1" ht="20.149999999999999" customHeight="1" x14ac:dyDescent="0.3">
      <c r="A22" s="39" t="s">
        <v>43</v>
      </c>
      <c r="B22" s="40">
        <v>1680</v>
      </c>
      <c r="C22" s="41" t="s">
        <v>10</v>
      </c>
      <c r="D22" s="270"/>
    </row>
    <row r="23" spans="1:4" s="38" customFormat="1" ht="20.149999999999999" customHeight="1" x14ac:dyDescent="0.3">
      <c r="A23" s="39" t="s">
        <v>234</v>
      </c>
      <c r="B23" s="40">
        <v>100</v>
      </c>
      <c r="C23" s="41" t="s">
        <v>10</v>
      </c>
      <c r="D23" s="270"/>
    </row>
    <row r="24" spans="1:4" s="38" customFormat="1" ht="20.149999999999999" customHeight="1" x14ac:dyDescent="0.3">
      <c r="A24" s="39" t="s">
        <v>74</v>
      </c>
      <c r="B24" s="40">
        <v>2</v>
      </c>
      <c r="C24" s="41" t="s">
        <v>75</v>
      </c>
      <c r="D24" s="270"/>
    </row>
    <row r="25" spans="1:4" s="38" customFormat="1" ht="20.149999999999999" customHeight="1" x14ac:dyDescent="0.3">
      <c r="A25" s="39" t="s">
        <v>23</v>
      </c>
      <c r="B25" s="40">
        <v>21</v>
      </c>
      <c r="C25" s="41" t="s">
        <v>10</v>
      </c>
      <c r="D25" s="270"/>
    </row>
    <row r="26" spans="1:4" s="38" customFormat="1" ht="20.149999999999999" customHeight="1" x14ac:dyDescent="0.3">
      <c r="A26" s="39" t="s">
        <v>78</v>
      </c>
      <c r="B26" s="40">
        <v>1650</v>
      </c>
      <c r="C26" s="41" t="s">
        <v>10</v>
      </c>
      <c r="D26" s="270"/>
    </row>
    <row r="27" spans="1:4" s="38" customFormat="1" ht="20.149999999999999" customHeight="1" x14ac:dyDescent="0.3">
      <c r="A27" s="35" t="s">
        <v>323</v>
      </c>
      <c r="B27" s="36">
        <v>2</v>
      </c>
      <c r="C27" s="37" t="s">
        <v>10</v>
      </c>
      <c r="D27" s="269" t="s">
        <v>35</v>
      </c>
    </row>
    <row r="28" spans="1:4" s="38" customFormat="1" ht="20.149999999999999" customHeight="1" x14ac:dyDescent="0.3">
      <c r="A28" s="35" t="s">
        <v>61</v>
      </c>
      <c r="B28" s="36">
        <v>450</v>
      </c>
      <c r="C28" s="37" t="s">
        <v>10</v>
      </c>
      <c r="D28" s="269"/>
    </row>
    <row r="29" spans="1:4" s="38" customFormat="1" ht="20.149999999999999" customHeight="1" x14ac:dyDescent="0.3">
      <c r="A29" s="35" t="s">
        <v>469</v>
      </c>
      <c r="B29" s="36">
        <v>4</v>
      </c>
      <c r="C29" s="37" t="s">
        <v>70</v>
      </c>
      <c r="D29" s="269"/>
    </row>
    <row r="30" spans="1:4" s="38" customFormat="1" ht="20.149999999999999" customHeight="1" x14ac:dyDescent="0.3">
      <c r="A30" s="35" t="s">
        <v>201</v>
      </c>
      <c r="B30" s="36">
        <v>32</v>
      </c>
      <c r="C30" s="37" t="s">
        <v>10</v>
      </c>
      <c r="D30" s="269"/>
    </row>
    <row r="31" spans="1:4" s="38" customFormat="1" ht="20.149999999999999" customHeight="1" x14ac:dyDescent="0.3">
      <c r="A31" s="35" t="s">
        <v>34</v>
      </c>
      <c r="B31" s="36">
        <v>1200</v>
      </c>
      <c r="C31" s="37" t="s">
        <v>10</v>
      </c>
      <c r="D31" s="269"/>
    </row>
    <row r="32" spans="1:4" s="38" customFormat="1" ht="20.149999999999999" customHeight="1" x14ac:dyDescent="0.3">
      <c r="A32" s="35" t="s">
        <v>355</v>
      </c>
      <c r="B32" s="36">
        <v>624.375</v>
      </c>
      <c r="C32" s="37" t="s">
        <v>10</v>
      </c>
      <c r="D32" s="269"/>
    </row>
    <row r="33" spans="1:4" s="38" customFormat="1" ht="20.149999999999999" customHeight="1" x14ac:dyDescent="0.3">
      <c r="A33" s="35" t="s">
        <v>170</v>
      </c>
      <c r="B33" s="36">
        <v>1</v>
      </c>
      <c r="C33" s="37" t="s">
        <v>70</v>
      </c>
      <c r="D33" s="269"/>
    </row>
    <row r="34" spans="1:4" s="38" customFormat="1" ht="20.149999999999999" customHeight="1" x14ac:dyDescent="0.3">
      <c r="A34" s="35" t="s">
        <v>177</v>
      </c>
      <c r="B34" s="36">
        <v>24</v>
      </c>
      <c r="C34" s="37" t="s">
        <v>10</v>
      </c>
      <c r="D34" s="269"/>
    </row>
    <row r="35" spans="1:4" s="38" customFormat="1" ht="20.149999999999999" customHeight="1" x14ac:dyDescent="0.3">
      <c r="A35" s="35" t="s">
        <v>181</v>
      </c>
      <c r="B35" s="36">
        <v>30</v>
      </c>
      <c r="C35" s="37" t="s">
        <v>10</v>
      </c>
      <c r="D35" s="269"/>
    </row>
    <row r="36" spans="1:4" s="38" customFormat="1" ht="20.149999999999999" customHeight="1" x14ac:dyDescent="0.3">
      <c r="A36" s="35" t="s">
        <v>188</v>
      </c>
      <c r="B36" s="36">
        <v>100</v>
      </c>
      <c r="C36" s="37" t="s">
        <v>10</v>
      </c>
      <c r="D36" s="269"/>
    </row>
    <row r="37" spans="1:4" s="38" customFormat="1" ht="20.149999999999999" customHeight="1" x14ac:dyDescent="0.3">
      <c r="A37" s="35" t="s">
        <v>448</v>
      </c>
      <c r="B37" s="36">
        <v>33.299999999999997</v>
      </c>
      <c r="C37" s="37" t="s">
        <v>10</v>
      </c>
      <c r="D37" s="269"/>
    </row>
    <row r="38" spans="1:4" s="38" customFormat="1" ht="20.149999999999999" customHeight="1" x14ac:dyDescent="0.3">
      <c r="A38" s="35" t="s">
        <v>446</v>
      </c>
      <c r="B38" s="36">
        <v>333</v>
      </c>
      <c r="C38" s="37" t="s">
        <v>10</v>
      </c>
      <c r="D38" s="269"/>
    </row>
    <row r="39" spans="1:4" s="38" customFormat="1" ht="20.149999999999999" customHeight="1" x14ac:dyDescent="0.3">
      <c r="A39" s="35" t="s">
        <v>378</v>
      </c>
      <c r="B39" s="36">
        <v>150</v>
      </c>
      <c r="C39" s="37" t="s">
        <v>10</v>
      </c>
      <c r="D39" s="269"/>
    </row>
    <row r="40" spans="1:4" s="38" customFormat="1" ht="20.149999999999999" customHeight="1" x14ac:dyDescent="0.3">
      <c r="A40" s="39" t="s">
        <v>108</v>
      </c>
      <c r="B40" s="40">
        <v>100</v>
      </c>
      <c r="C40" s="41" t="s">
        <v>10</v>
      </c>
      <c r="D40" s="270" t="s">
        <v>66</v>
      </c>
    </row>
    <row r="41" spans="1:4" s="38" customFormat="1" ht="20.149999999999999" customHeight="1" x14ac:dyDescent="0.3">
      <c r="A41" s="39" t="s">
        <v>100</v>
      </c>
      <c r="B41" s="40">
        <v>2000</v>
      </c>
      <c r="C41" s="41" t="s">
        <v>10</v>
      </c>
      <c r="D41" s="270"/>
    </row>
    <row r="42" spans="1:4" s="38" customFormat="1" ht="20.149999999999999" customHeight="1" x14ac:dyDescent="0.3">
      <c r="A42" s="39" t="s">
        <v>357</v>
      </c>
      <c r="B42" s="40">
        <v>100</v>
      </c>
      <c r="C42" s="41" t="s">
        <v>10</v>
      </c>
      <c r="D42" s="270"/>
    </row>
    <row r="43" spans="1:4" s="38" customFormat="1" ht="20.149999999999999" customHeight="1" x14ac:dyDescent="0.3">
      <c r="A43" s="39" t="s">
        <v>65</v>
      </c>
      <c r="B43" s="40">
        <v>2000</v>
      </c>
      <c r="C43" s="41" t="s">
        <v>10</v>
      </c>
      <c r="D43" s="270"/>
    </row>
    <row r="44" spans="1:4" s="38" customFormat="1" ht="20.149999999999999" customHeight="1" x14ac:dyDescent="0.3">
      <c r="A44" s="39" t="s">
        <v>172</v>
      </c>
      <c r="B44" s="40">
        <v>32</v>
      </c>
      <c r="C44" s="41" t="s">
        <v>10</v>
      </c>
      <c r="D44" s="270"/>
    </row>
    <row r="45" spans="1:4" s="38" customFormat="1" ht="20.149999999999999" customHeight="1" x14ac:dyDescent="0.3">
      <c r="A45" s="39" t="s">
        <v>94</v>
      </c>
      <c r="B45" s="40">
        <v>1000</v>
      </c>
      <c r="C45" s="41" t="s">
        <v>10</v>
      </c>
      <c r="D45" s="270"/>
    </row>
    <row r="46" spans="1:4" s="38" customFormat="1" ht="20.149999999999999" customHeight="1" x14ac:dyDescent="0.3">
      <c r="A46" s="39" t="s">
        <v>96</v>
      </c>
      <c r="B46" s="40">
        <v>400</v>
      </c>
      <c r="C46" s="41" t="s">
        <v>10</v>
      </c>
      <c r="D46" s="270"/>
    </row>
    <row r="47" spans="1:4" s="38" customFormat="1" ht="20.149999999999999" customHeight="1" x14ac:dyDescent="0.3">
      <c r="A47" s="39" t="s">
        <v>168</v>
      </c>
      <c r="B47" s="40">
        <v>249.75</v>
      </c>
      <c r="C47" s="41" t="s">
        <v>10</v>
      </c>
      <c r="D47" s="270"/>
    </row>
    <row r="48" spans="1:4" s="38" customFormat="1" ht="20.149999999999999" customHeight="1" x14ac:dyDescent="0.3">
      <c r="A48" s="35" t="s">
        <v>309</v>
      </c>
      <c r="B48" s="36">
        <v>150</v>
      </c>
      <c r="C48" s="37" t="s">
        <v>10</v>
      </c>
      <c r="D48" s="269" t="s">
        <v>228</v>
      </c>
    </row>
    <row r="49" spans="1:4" s="38" customFormat="1" ht="20.149999999999999" customHeight="1" x14ac:dyDescent="0.3">
      <c r="A49" s="35" t="s">
        <v>314</v>
      </c>
      <c r="B49" s="36">
        <v>400</v>
      </c>
      <c r="C49" s="37" t="s">
        <v>10</v>
      </c>
      <c r="D49" s="269"/>
    </row>
    <row r="50" spans="1:4" s="38" customFormat="1" ht="20.149999999999999" customHeight="1" x14ac:dyDescent="0.3">
      <c r="A50" s="35" t="s">
        <v>227</v>
      </c>
      <c r="B50" s="36">
        <v>12</v>
      </c>
      <c r="C50" s="37" t="s">
        <v>10</v>
      </c>
      <c r="D50" s="269"/>
    </row>
    <row r="51" spans="1:4" s="38" customFormat="1" ht="20.149999999999999" customHeight="1" x14ac:dyDescent="0.3">
      <c r="A51" s="35" t="s">
        <v>290</v>
      </c>
      <c r="B51" s="36">
        <v>10</v>
      </c>
      <c r="C51" s="37" t="s">
        <v>10</v>
      </c>
      <c r="D51" s="269"/>
    </row>
    <row r="52" spans="1:4" s="38" customFormat="1" ht="20.149999999999999" customHeight="1" x14ac:dyDescent="0.3">
      <c r="A52" s="35" t="s">
        <v>292</v>
      </c>
      <c r="B52" s="36">
        <v>36</v>
      </c>
      <c r="C52" s="37" t="s">
        <v>10</v>
      </c>
      <c r="D52" s="269"/>
    </row>
    <row r="53" spans="1:4" s="38" customFormat="1" ht="20.149999999999999" customHeight="1" x14ac:dyDescent="0.3">
      <c r="A53" s="35" t="s">
        <v>294</v>
      </c>
      <c r="B53" s="36">
        <v>45</v>
      </c>
      <c r="C53" s="37" t="s">
        <v>10</v>
      </c>
      <c r="D53" s="269"/>
    </row>
    <row r="54" spans="1:4" s="38" customFormat="1" ht="20.149999999999999" customHeight="1" x14ac:dyDescent="0.3">
      <c r="A54" s="39" t="s">
        <v>466</v>
      </c>
      <c r="B54" s="40">
        <v>0</v>
      </c>
      <c r="C54" s="41" t="s">
        <v>10</v>
      </c>
      <c r="D54" s="271" t="s">
        <v>521</v>
      </c>
    </row>
    <row r="55" spans="1:4" s="38" customFormat="1" ht="20.149999999999999" customHeight="1" x14ac:dyDescent="0.3">
      <c r="A55" s="39" t="s">
        <v>344</v>
      </c>
      <c r="B55" s="40">
        <v>2</v>
      </c>
      <c r="C55" s="41" t="s">
        <v>10</v>
      </c>
      <c r="D55" s="271"/>
    </row>
    <row r="56" spans="1:4" s="38" customFormat="1" ht="20.149999999999999" customHeight="1" x14ac:dyDescent="0.3">
      <c r="A56" s="39" t="s">
        <v>404</v>
      </c>
      <c r="B56" s="40">
        <v>300</v>
      </c>
      <c r="C56" s="41" t="s">
        <v>10</v>
      </c>
      <c r="D56" s="271"/>
    </row>
    <row r="57" spans="1:4" s="38" customFormat="1" ht="20.149999999999999" customHeight="1" x14ac:dyDescent="0.3">
      <c r="A57" s="39" t="s">
        <v>406</v>
      </c>
      <c r="B57" s="40">
        <v>45</v>
      </c>
      <c r="C57" s="41" t="s">
        <v>10</v>
      </c>
      <c r="D57" s="271"/>
    </row>
    <row r="58" spans="1:4" s="38" customFormat="1" ht="20.149999999999999" customHeight="1" x14ac:dyDescent="0.3">
      <c r="A58" s="39" t="s">
        <v>590</v>
      </c>
      <c r="B58" s="40">
        <v>1</v>
      </c>
      <c r="C58" s="41" t="s">
        <v>507</v>
      </c>
      <c r="D58" s="271"/>
    </row>
    <row r="59" spans="1:4" s="38" customFormat="1" ht="20.149999999999999" customHeight="1" x14ac:dyDescent="0.3">
      <c r="A59" s="39" t="s">
        <v>262</v>
      </c>
      <c r="B59" s="40">
        <v>4</v>
      </c>
      <c r="C59" s="41" t="s">
        <v>39</v>
      </c>
      <c r="D59" s="271"/>
    </row>
    <row r="60" spans="1:4" s="38" customFormat="1" ht="20.149999999999999" customHeight="1" x14ac:dyDescent="0.3">
      <c r="A60" s="39" t="s">
        <v>399</v>
      </c>
      <c r="B60" s="40">
        <v>1</v>
      </c>
      <c r="C60" s="41" t="s">
        <v>10</v>
      </c>
      <c r="D60" s="271"/>
    </row>
    <row r="61" spans="1:4" s="38" customFormat="1" ht="20.149999999999999" customHeight="1" x14ac:dyDescent="0.3">
      <c r="A61" s="35" t="s">
        <v>251</v>
      </c>
      <c r="B61" s="36">
        <v>60</v>
      </c>
      <c r="C61" s="37" t="s">
        <v>10</v>
      </c>
      <c r="D61" s="272" t="s">
        <v>524</v>
      </c>
    </row>
    <row r="62" spans="1:4" s="38" customFormat="1" ht="20.149999999999999" customHeight="1" x14ac:dyDescent="0.3">
      <c r="A62" s="35" t="s">
        <v>205</v>
      </c>
      <c r="B62" s="36">
        <v>30</v>
      </c>
      <c r="C62" s="37" t="s">
        <v>10</v>
      </c>
      <c r="D62" s="272"/>
    </row>
    <row r="63" spans="1:4" s="38" customFormat="1" ht="20.149999999999999" customHeight="1" x14ac:dyDescent="0.3">
      <c r="A63" s="35" t="s">
        <v>230</v>
      </c>
      <c r="B63" s="36">
        <v>600</v>
      </c>
      <c r="C63" s="37" t="s">
        <v>10</v>
      </c>
      <c r="D63" s="272"/>
    </row>
    <row r="64" spans="1:4" s="38" customFormat="1" ht="20.149999999999999" customHeight="1" x14ac:dyDescent="0.3">
      <c r="A64" s="35" t="s">
        <v>241</v>
      </c>
      <c r="B64" s="36">
        <v>200</v>
      </c>
      <c r="C64" s="37" t="s">
        <v>10</v>
      </c>
      <c r="D64" s="272"/>
    </row>
    <row r="65" spans="1:4" s="38" customFormat="1" ht="20.149999999999999" customHeight="1" x14ac:dyDescent="0.3">
      <c r="A65" s="35" t="s">
        <v>207</v>
      </c>
      <c r="B65" s="36">
        <v>220</v>
      </c>
      <c r="C65" s="37" t="s">
        <v>10</v>
      </c>
      <c r="D65" s="272"/>
    </row>
    <row r="66" spans="1:4" s="38" customFormat="1" ht="20.149999999999999" customHeight="1" x14ac:dyDescent="0.3">
      <c r="A66" s="35" t="s">
        <v>214</v>
      </c>
      <c r="B66" s="36">
        <v>30</v>
      </c>
      <c r="C66" s="37" t="s">
        <v>10</v>
      </c>
      <c r="D66" s="272"/>
    </row>
    <row r="67" spans="1:4" s="38" customFormat="1" ht="20.149999999999999" customHeight="1" x14ac:dyDescent="0.3">
      <c r="A67" s="35" t="s">
        <v>243</v>
      </c>
      <c r="B67" s="36">
        <v>120</v>
      </c>
      <c r="C67" s="37" t="s">
        <v>10</v>
      </c>
      <c r="D67" s="272"/>
    </row>
    <row r="68" spans="1:4" s="38" customFormat="1" ht="20.149999999999999" customHeight="1" x14ac:dyDescent="0.3">
      <c r="A68" s="35" t="s">
        <v>220</v>
      </c>
      <c r="B68" s="36">
        <v>30</v>
      </c>
      <c r="C68" s="37" t="s">
        <v>10</v>
      </c>
      <c r="D68" s="272"/>
    </row>
    <row r="69" spans="1:4" s="38" customFormat="1" ht="20.149999999999999" customHeight="1" x14ac:dyDescent="0.3">
      <c r="A69" s="39" t="s">
        <v>37</v>
      </c>
      <c r="B69" s="40">
        <v>10</v>
      </c>
      <c r="C69" s="41" t="s">
        <v>75</v>
      </c>
      <c r="D69" s="271" t="s">
        <v>525</v>
      </c>
    </row>
    <row r="70" spans="1:4" s="38" customFormat="1" ht="20.149999999999999" customHeight="1" x14ac:dyDescent="0.3">
      <c r="A70" s="39" t="s">
        <v>58</v>
      </c>
      <c r="B70" s="40">
        <v>10</v>
      </c>
      <c r="C70" s="41" t="s">
        <v>130</v>
      </c>
      <c r="D70" s="271"/>
    </row>
    <row r="71" spans="1:4" s="38" customFormat="1" ht="20.149999999999999" customHeight="1" x14ac:dyDescent="0.3">
      <c r="A71" s="39" t="s">
        <v>402</v>
      </c>
      <c r="B71" s="40">
        <v>0.999</v>
      </c>
      <c r="C71" s="41" t="s">
        <v>10</v>
      </c>
      <c r="D71" s="271"/>
    </row>
    <row r="72" spans="1:4" s="38" customFormat="1" ht="20.149999999999999" customHeight="1" x14ac:dyDescent="0.3">
      <c r="A72" s="39" t="s">
        <v>216</v>
      </c>
      <c r="B72" s="40">
        <v>12</v>
      </c>
      <c r="C72" s="41" t="s">
        <v>130</v>
      </c>
      <c r="D72" s="271"/>
    </row>
    <row r="73" spans="1:4" s="38" customFormat="1" ht="20.149999999999999" customHeight="1" x14ac:dyDescent="0.3">
      <c r="A73" s="35" t="s">
        <v>260</v>
      </c>
      <c r="B73" s="36">
        <v>432</v>
      </c>
      <c r="C73" s="37" t="s">
        <v>10</v>
      </c>
      <c r="D73" s="272" t="s">
        <v>526</v>
      </c>
    </row>
    <row r="74" spans="1:4" s="38" customFormat="1" ht="20.149999999999999" customHeight="1" x14ac:dyDescent="0.3">
      <c r="A74" s="35" t="s">
        <v>253</v>
      </c>
      <c r="B74" s="36">
        <v>300</v>
      </c>
      <c r="C74" s="37" t="s">
        <v>10</v>
      </c>
      <c r="D74" s="272"/>
    </row>
    <row r="75" spans="1:4" s="38" customFormat="1" ht="20.149999999999999" customHeight="1" x14ac:dyDescent="0.3">
      <c r="A75" s="35" t="s">
        <v>102</v>
      </c>
      <c r="B75" s="36">
        <v>6</v>
      </c>
      <c r="C75" s="37" t="s">
        <v>10</v>
      </c>
      <c r="D75" s="272"/>
    </row>
    <row r="76" spans="1:4" s="38" customFormat="1" ht="20.149999999999999" customHeight="1" x14ac:dyDescent="0.3">
      <c r="A76" s="35" t="s">
        <v>175</v>
      </c>
      <c r="B76" s="36">
        <v>25000</v>
      </c>
      <c r="C76" s="37" t="s">
        <v>10</v>
      </c>
      <c r="D76" s="272"/>
    </row>
    <row r="77" spans="1:4" s="38" customFormat="1" ht="20.149999999999999" customHeight="1" x14ac:dyDescent="0.3">
      <c r="A77" s="35" t="s">
        <v>278</v>
      </c>
      <c r="B77" s="36">
        <v>5</v>
      </c>
      <c r="C77" s="37" t="s">
        <v>10</v>
      </c>
      <c r="D77" s="272"/>
    </row>
    <row r="78" spans="1:4" s="38" customFormat="1" ht="20.149999999999999" customHeight="1" x14ac:dyDescent="0.3">
      <c r="A78" s="35" t="s">
        <v>282</v>
      </c>
      <c r="B78" s="36">
        <v>6</v>
      </c>
      <c r="C78" s="37" t="s">
        <v>130</v>
      </c>
      <c r="D78" s="272"/>
    </row>
    <row r="79" spans="1:4" s="38" customFormat="1" ht="20.149999999999999" customHeight="1" x14ac:dyDescent="0.3">
      <c r="A79" s="35" t="s">
        <v>280</v>
      </c>
      <c r="B79" s="36">
        <v>6</v>
      </c>
      <c r="C79" s="37" t="s">
        <v>130</v>
      </c>
      <c r="D79" s="272"/>
    </row>
    <row r="80" spans="1:4" s="38" customFormat="1" ht="20.149999999999999" customHeight="1" x14ac:dyDescent="0.3">
      <c r="A80" s="35" t="s">
        <v>268</v>
      </c>
      <c r="B80" s="36">
        <v>350</v>
      </c>
      <c r="C80" s="37" t="s">
        <v>269</v>
      </c>
      <c r="D80" s="272"/>
    </row>
    <row r="81" spans="1:4" s="38" customFormat="1" ht="20.149999999999999" customHeight="1" x14ac:dyDescent="0.3">
      <c r="A81" s="35" t="s">
        <v>271</v>
      </c>
      <c r="B81" s="36">
        <v>24</v>
      </c>
      <c r="C81" s="37" t="s">
        <v>10</v>
      </c>
      <c r="D81" s="272"/>
    </row>
    <row r="82" spans="1:4" s="38" customFormat="1" ht="20.149999999999999" customHeight="1" x14ac:dyDescent="0.3">
      <c r="A82" s="39" t="s">
        <v>359</v>
      </c>
      <c r="B82" s="40">
        <v>99.9</v>
      </c>
      <c r="C82" s="41" t="s">
        <v>10</v>
      </c>
      <c r="D82" s="271" t="s">
        <v>32</v>
      </c>
    </row>
    <row r="83" spans="1:4" s="38" customFormat="1" ht="20.149999999999999" customHeight="1" x14ac:dyDescent="0.3">
      <c r="A83" s="39" t="s">
        <v>361</v>
      </c>
      <c r="B83" s="40">
        <v>3</v>
      </c>
      <c r="C83" s="41" t="s">
        <v>10</v>
      </c>
      <c r="D83" s="271"/>
    </row>
    <row r="84" spans="1:4" s="38" customFormat="1" ht="20.149999999999999" customHeight="1" x14ac:dyDescent="0.3">
      <c r="A84" s="39" t="s">
        <v>203</v>
      </c>
      <c r="B84" s="40">
        <v>32</v>
      </c>
      <c r="C84" s="41" t="s">
        <v>10</v>
      </c>
      <c r="D84" s="271"/>
    </row>
    <row r="85" spans="1:4" s="38" customFormat="1" ht="20.149999999999999" customHeight="1" x14ac:dyDescent="0.3">
      <c r="A85" s="39" t="s">
        <v>159</v>
      </c>
      <c r="B85" s="40">
        <v>30</v>
      </c>
      <c r="C85" s="41" t="s">
        <v>10</v>
      </c>
      <c r="D85" s="271"/>
    </row>
    <row r="86" spans="1:4" s="38" customFormat="1" ht="20.149999999999999" customHeight="1" x14ac:dyDescent="0.3">
      <c r="A86" s="39" t="s">
        <v>105</v>
      </c>
      <c r="B86" s="40">
        <v>1</v>
      </c>
      <c r="C86" s="41" t="s">
        <v>10</v>
      </c>
      <c r="D86" s="271"/>
    </row>
    <row r="87" spans="1:4" s="38" customFormat="1" ht="20.149999999999999" customHeight="1" x14ac:dyDescent="0.3">
      <c r="A87" s="39" t="s">
        <v>179</v>
      </c>
      <c r="B87" s="40">
        <v>36</v>
      </c>
      <c r="C87" s="41" t="s">
        <v>10</v>
      </c>
      <c r="D87" s="271"/>
    </row>
    <row r="88" spans="1:4" s="38" customFormat="1" ht="20.149999999999999" customHeight="1" x14ac:dyDescent="0.3">
      <c r="A88" s="39" t="s">
        <v>369</v>
      </c>
      <c r="B88" s="40">
        <v>1</v>
      </c>
      <c r="C88" s="41" t="s">
        <v>130</v>
      </c>
      <c r="D88" s="271"/>
    </row>
    <row r="89" spans="1:4" s="38" customFormat="1" ht="20.149999999999999" customHeight="1" x14ac:dyDescent="0.3">
      <c r="A89" s="35" t="s">
        <v>116</v>
      </c>
      <c r="B89" s="36">
        <v>60</v>
      </c>
      <c r="C89" s="37" t="s">
        <v>10</v>
      </c>
      <c r="D89" s="272" t="s">
        <v>255</v>
      </c>
    </row>
    <row r="90" spans="1:4" s="38" customFormat="1" ht="20.149999999999999" customHeight="1" x14ac:dyDescent="0.3">
      <c r="A90" s="35" t="s">
        <v>114</v>
      </c>
      <c r="B90" s="36">
        <v>50</v>
      </c>
      <c r="C90" s="37" t="s">
        <v>10</v>
      </c>
      <c r="D90" s="272"/>
    </row>
    <row r="91" spans="1:4" s="38" customFormat="1" ht="20.149999999999999" customHeight="1" x14ac:dyDescent="0.3">
      <c r="A91" s="35" t="s">
        <v>53</v>
      </c>
      <c r="B91" s="36">
        <v>30</v>
      </c>
      <c r="C91" s="37" t="s">
        <v>10</v>
      </c>
      <c r="D91" s="272"/>
    </row>
    <row r="92" spans="1:4" s="38" customFormat="1" ht="20.149999999999999" customHeight="1" x14ac:dyDescent="0.3">
      <c r="A92" s="35" t="s">
        <v>56</v>
      </c>
      <c r="B92" s="36">
        <v>32</v>
      </c>
      <c r="C92" s="37" t="s">
        <v>10</v>
      </c>
      <c r="D92" s="272"/>
    </row>
    <row r="93" spans="1:4" s="38" customFormat="1" ht="20.149999999999999" customHeight="1" x14ac:dyDescent="0.3">
      <c r="A93" s="35" t="s">
        <v>89</v>
      </c>
      <c r="B93" s="36">
        <v>36</v>
      </c>
      <c r="C93" s="37" t="s">
        <v>90</v>
      </c>
      <c r="D93" s="272"/>
    </row>
    <row r="94" spans="1:4" s="38" customFormat="1" ht="20.149999999999999" customHeight="1" x14ac:dyDescent="0.3">
      <c r="A94" s="39" t="s">
        <v>363</v>
      </c>
      <c r="B94" s="40">
        <v>50</v>
      </c>
      <c r="C94" s="41" t="s">
        <v>10</v>
      </c>
      <c r="D94" s="271" t="s">
        <v>9</v>
      </c>
    </row>
    <row r="95" spans="1:4" s="38" customFormat="1" ht="20.149999999999999" customHeight="1" x14ac:dyDescent="0.3">
      <c r="A95" s="39" t="s">
        <v>493</v>
      </c>
      <c r="B95" s="40">
        <v>3.996</v>
      </c>
      <c r="C95" s="41" t="s">
        <v>10</v>
      </c>
      <c r="D95" s="271"/>
    </row>
    <row r="96" spans="1:4" s="38" customFormat="1" ht="20.149999999999999" customHeight="1" x14ac:dyDescent="0.3">
      <c r="A96" s="39" t="s">
        <v>197</v>
      </c>
      <c r="B96" s="40">
        <v>6</v>
      </c>
      <c r="C96" s="41" t="s">
        <v>10</v>
      </c>
      <c r="D96" s="271"/>
    </row>
    <row r="97" spans="1:4" s="38" customFormat="1" ht="20.149999999999999" customHeight="1" x14ac:dyDescent="0.3">
      <c r="A97" s="39" t="s">
        <v>365</v>
      </c>
      <c r="B97" s="40">
        <v>33.299999999999997</v>
      </c>
      <c r="C97" s="41" t="s">
        <v>10</v>
      </c>
      <c r="D97" s="271"/>
    </row>
    <row r="98" spans="1:4" s="38" customFormat="1" ht="20.149999999999999" customHeight="1" x14ac:dyDescent="0.3">
      <c r="A98" s="39" t="s">
        <v>151</v>
      </c>
      <c r="B98" s="40">
        <v>4</v>
      </c>
      <c r="C98" s="41" t="s">
        <v>10</v>
      </c>
      <c r="D98" s="271"/>
    </row>
    <row r="99" spans="1:4" s="38" customFormat="1" ht="20.149999999999999" customHeight="1" x14ac:dyDescent="0.3">
      <c r="A99" s="39" t="s">
        <v>153</v>
      </c>
      <c r="B99" s="40">
        <v>150</v>
      </c>
      <c r="C99" s="41" t="s">
        <v>10</v>
      </c>
      <c r="D99" s="271"/>
    </row>
    <row r="100" spans="1:4" s="38" customFormat="1" ht="20.149999999999999" customHeight="1" x14ac:dyDescent="0.3">
      <c r="A100" s="39" t="s">
        <v>155</v>
      </c>
      <c r="B100" s="40">
        <v>144</v>
      </c>
      <c r="C100" s="41" t="s">
        <v>10</v>
      </c>
      <c r="D100" s="271"/>
    </row>
    <row r="101" spans="1:4" s="38" customFormat="1" ht="20.149999999999999" customHeight="1" x14ac:dyDescent="0.3">
      <c r="A101" s="39" t="s">
        <v>616</v>
      </c>
      <c r="B101" s="40">
        <v>10</v>
      </c>
      <c r="C101" s="41" t="s">
        <v>10</v>
      </c>
      <c r="D101" s="271"/>
    </row>
    <row r="102" spans="1:4" s="38" customFormat="1" ht="20.149999999999999" customHeight="1" x14ac:dyDescent="0.3">
      <c r="A102" s="39" t="s">
        <v>138</v>
      </c>
      <c r="B102" s="40">
        <v>18</v>
      </c>
      <c r="C102" s="41" t="s">
        <v>10</v>
      </c>
      <c r="D102" s="271"/>
    </row>
    <row r="103" spans="1:4" s="38" customFormat="1" ht="20.149999999999999" customHeight="1" x14ac:dyDescent="0.3">
      <c r="A103" s="39" t="s">
        <v>199</v>
      </c>
      <c r="B103" s="40">
        <v>30</v>
      </c>
      <c r="C103" s="41" t="s">
        <v>10</v>
      </c>
      <c r="D103" s="271"/>
    </row>
    <row r="104" spans="1:4" s="38" customFormat="1" ht="20.149999999999999" customHeight="1" x14ac:dyDescent="0.3">
      <c r="A104" s="35" t="s">
        <v>112</v>
      </c>
      <c r="B104" s="36">
        <v>1000</v>
      </c>
      <c r="C104" s="37" t="s">
        <v>10</v>
      </c>
      <c r="D104" s="272" t="s">
        <v>186</v>
      </c>
    </row>
    <row r="105" spans="1:4" s="38" customFormat="1" ht="20.149999999999999" customHeight="1" x14ac:dyDescent="0.3">
      <c r="A105" s="35" t="s">
        <v>26</v>
      </c>
      <c r="B105" s="36">
        <v>40</v>
      </c>
      <c r="C105" s="37" t="s">
        <v>10</v>
      </c>
      <c r="D105" s="272"/>
    </row>
    <row r="106" spans="1:4" s="38" customFormat="1" ht="20.149999999999999" customHeight="1" x14ac:dyDescent="0.3">
      <c r="A106" s="35" t="s">
        <v>367</v>
      </c>
      <c r="B106" s="36">
        <v>100</v>
      </c>
      <c r="C106" s="37" t="s">
        <v>10</v>
      </c>
      <c r="D106" s="272"/>
    </row>
    <row r="107" spans="1:4" s="38" customFormat="1" ht="20.149999999999999" customHeight="1" x14ac:dyDescent="0.3">
      <c r="A107" s="35" t="s">
        <v>147</v>
      </c>
      <c r="B107" s="36">
        <v>1000</v>
      </c>
      <c r="C107" s="37" t="s">
        <v>10</v>
      </c>
      <c r="D107" s="272"/>
    </row>
    <row r="108" spans="1:4" s="38" customFormat="1" ht="20.149999999999999" customHeight="1" x14ac:dyDescent="0.3">
      <c r="A108" s="35" t="s">
        <v>161</v>
      </c>
      <c r="B108" s="36">
        <v>1500</v>
      </c>
      <c r="C108" s="37" t="s">
        <v>10</v>
      </c>
      <c r="D108" s="272"/>
    </row>
    <row r="109" spans="1:4" s="38" customFormat="1" ht="20.149999999999999" customHeight="1" x14ac:dyDescent="0.3">
      <c r="A109" s="39" t="s">
        <v>371</v>
      </c>
      <c r="B109" s="40">
        <v>90</v>
      </c>
      <c r="C109" s="41" t="s">
        <v>10</v>
      </c>
      <c r="D109" s="271" t="s">
        <v>522</v>
      </c>
    </row>
    <row r="110" spans="1:4" s="38" customFormat="1" ht="20.149999999999999" customHeight="1" x14ac:dyDescent="0.3">
      <c r="A110" s="39" t="s">
        <v>416</v>
      </c>
      <c r="B110" s="40">
        <v>300</v>
      </c>
      <c r="C110" s="41" t="s">
        <v>10</v>
      </c>
      <c r="D110" s="271"/>
    </row>
    <row r="111" spans="1:4" s="38" customFormat="1" ht="20.149999999999999" customHeight="1" x14ac:dyDescent="0.3">
      <c r="A111" s="39" t="s">
        <v>145</v>
      </c>
      <c r="B111" s="40">
        <v>400</v>
      </c>
      <c r="C111" s="41" t="s">
        <v>10</v>
      </c>
      <c r="D111" s="271"/>
    </row>
    <row r="112" spans="1:4" s="38" customFormat="1" ht="20.149999999999999" customHeight="1" x14ac:dyDescent="0.3">
      <c r="A112" s="39" t="s">
        <v>31</v>
      </c>
      <c r="B112" s="40">
        <v>100</v>
      </c>
      <c r="C112" s="41" t="s">
        <v>10</v>
      </c>
      <c r="D112" s="271"/>
    </row>
    <row r="113" spans="1:4" s="38" customFormat="1" ht="20.149999999999999" customHeight="1" x14ac:dyDescent="0.3">
      <c r="A113" s="39" t="s">
        <v>467</v>
      </c>
      <c r="B113" s="40">
        <v>100</v>
      </c>
      <c r="C113" s="41" t="s">
        <v>10</v>
      </c>
      <c r="D113" s="271"/>
    </row>
    <row r="114" spans="1:4" s="38" customFormat="1" ht="20.149999999999999" customHeight="1" x14ac:dyDescent="0.3">
      <c r="A114" s="35" t="s">
        <v>288</v>
      </c>
      <c r="B114" s="36">
        <v>30</v>
      </c>
      <c r="C114" s="37" t="s">
        <v>10</v>
      </c>
      <c r="D114" s="272" t="s">
        <v>4</v>
      </c>
    </row>
    <row r="115" spans="1:4" s="38" customFormat="1" ht="20.149999999999999" customHeight="1" x14ac:dyDescent="0.3">
      <c r="A115" s="35" t="s">
        <v>286</v>
      </c>
      <c r="B115" s="36">
        <v>24</v>
      </c>
      <c r="C115" s="37" t="s">
        <v>85</v>
      </c>
      <c r="D115" s="272"/>
    </row>
    <row r="116" spans="1:4" s="38" customFormat="1" ht="20.149999999999999" customHeight="1" x14ac:dyDescent="0.3">
      <c r="A116" s="35" t="s">
        <v>258</v>
      </c>
      <c r="B116" s="36">
        <v>100</v>
      </c>
      <c r="C116" s="37" t="s">
        <v>10</v>
      </c>
      <c r="D116" s="272"/>
    </row>
    <row r="117" spans="1:4" s="38" customFormat="1" ht="20.149999999999999" customHeight="1" x14ac:dyDescent="0.3">
      <c r="A117" s="35" t="s">
        <v>256</v>
      </c>
      <c r="B117" s="36">
        <v>6</v>
      </c>
      <c r="C117" s="37" t="s">
        <v>10</v>
      </c>
      <c r="D117" s="272"/>
    </row>
    <row r="118" spans="1:4" s="38" customFormat="1" ht="20.149999999999999" customHeight="1" x14ac:dyDescent="0.3">
      <c r="A118" s="39" t="s">
        <v>18</v>
      </c>
      <c r="B118" s="40">
        <v>800</v>
      </c>
      <c r="C118" s="41" t="s">
        <v>10</v>
      </c>
      <c r="D118" s="271" t="s">
        <v>523</v>
      </c>
    </row>
    <row r="119" spans="1:4" s="38" customFormat="1" ht="20.149999999999999" customHeight="1" x14ac:dyDescent="0.3">
      <c r="A119" s="39" t="s">
        <v>157</v>
      </c>
      <c r="B119" s="40">
        <v>60</v>
      </c>
      <c r="C119" s="41" t="s">
        <v>10</v>
      </c>
      <c r="D119" s="271"/>
    </row>
    <row r="120" spans="1:4" s="38" customFormat="1" ht="20.149999999999999" customHeight="1" x14ac:dyDescent="0.3">
      <c r="A120" s="39" t="s">
        <v>86</v>
      </c>
      <c r="B120" s="40">
        <v>240</v>
      </c>
      <c r="C120" s="41" t="s">
        <v>10</v>
      </c>
      <c r="D120" s="271"/>
    </row>
    <row r="121" spans="1:4" s="38" customFormat="1" ht="20.149999999999999" customHeight="1" x14ac:dyDescent="0.3">
      <c r="A121" s="39" t="s">
        <v>8</v>
      </c>
      <c r="B121" s="40">
        <v>240</v>
      </c>
      <c r="C121" s="41" t="s">
        <v>10</v>
      </c>
      <c r="D121" s="271"/>
    </row>
    <row r="122" spans="1:4" s="38" customFormat="1" ht="20.149999999999999" customHeight="1" x14ac:dyDescent="0.3">
      <c r="A122" s="35" t="s">
        <v>110</v>
      </c>
      <c r="B122" s="36">
        <v>125</v>
      </c>
      <c r="C122" s="37" t="s">
        <v>10</v>
      </c>
      <c r="D122" s="272" t="s">
        <v>527</v>
      </c>
    </row>
    <row r="123" spans="1:4" s="38" customFormat="1" ht="20.149999999999999" customHeight="1" x14ac:dyDescent="0.3">
      <c r="A123" s="35" t="s">
        <v>20</v>
      </c>
      <c r="B123" s="36">
        <v>0</v>
      </c>
      <c r="C123" s="37" t="s">
        <v>10</v>
      </c>
      <c r="D123" s="272"/>
    </row>
    <row r="124" spans="1:4" s="38" customFormat="1" ht="20.149999999999999" customHeight="1" x14ac:dyDescent="0.3">
      <c r="A124" s="35" t="s">
        <v>318</v>
      </c>
      <c r="B124" s="36">
        <v>18</v>
      </c>
      <c r="C124" s="37" t="s">
        <v>10</v>
      </c>
      <c r="D124" s="272"/>
    </row>
    <row r="125" spans="1:4" s="38" customFormat="1" ht="20.149999999999999" customHeight="1" x14ac:dyDescent="0.3">
      <c r="A125" s="35" t="s">
        <v>400</v>
      </c>
      <c r="B125" s="36">
        <v>500</v>
      </c>
      <c r="C125" s="37" t="s">
        <v>10</v>
      </c>
      <c r="D125" s="272"/>
    </row>
    <row r="126" spans="1:4" s="38" customFormat="1" ht="20.149999999999999" customHeight="1" x14ac:dyDescent="0.3">
      <c r="A126" s="35" t="s">
        <v>546</v>
      </c>
      <c r="B126" s="36">
        <v>500</v>
      </c>
      <c r="C126" s="37" t="s">
        <v>10</v>
      </c>
      <c r="D126" s="272"/>
    </row>
    <row r="127" spans="1:4" s="38" customFormat="1" ht="20.149999999999999" customHeight="1" x14ac:dyDescent="0.3">
      <c r="A127" s="35" t="s">
        <v>297</v>
      </c>
      <c r="B127" s="36">
        <v>705</v>
      </c>
      <c r="C127" s="37" t="s">
        <v>10</v>
      </c>
      <c r="D127" s="272"/>
    </row>
    <row r="128" spans="1:4" s="38" customFormat="1" ht="20.149999999999999" customHeight="1" x14ac:dyDescent="0.3">
      <c r="A128" s="35" t="s">
        <v>393</v>
      </c>
      <c r="B128" s="36">
        <v>1000</v>
      </c>
      <c r="C128" s="37" t="s">
        <v>10</v>
      </c>
      <c r="D128" s="272"/>
    </row>
    <row r="129" spans="1:4" s="38" customFormat="1" ht="20.149999999999999" customHeight="1" x14ac:dyDescent="0.3">
      <c r="A129" s="35" t="s">
        <v>408</v>
      </c>
      <c r="B129" s="36">
        <v>360</v>
      </c>
      <c r="C129" s="37" t="s">
        <v>10</v>
      </c>
      <c r="D129" s="272"/>
    </row>
    <row r="130" spans="1:4" s="38" customFormat="1" ht="20.149999999999999" customHeight="1" x14ac:dyDescent="0.3">
      <c r="A130" s="35" t="s">
        <v>411</v>
      </c>
      <c r="B130" s="36">
        <v>24</v>
      </c>
      <c r="C130" s="37" t="s">
        <v>10</v>
      </c>
      <c r="D130" s="272"/>
    </row>
    <row r="131" spans="1:4" s="38" customFormat="1" ht="20.149999999999999" customHeight="1" x14ac:dyDescent="0.3">
      <c r="A131" s="35" t="s">
        <v>409</v>
      </c>
      <c r="B131" s="36">
        <v>180</v>
      </c>
      <c r="C131" s="37" t="s">
        <v>10</v>
      </c>
      <c r="D131" s="272"/>
    </row>
    <row r="132" spans="1:4" s="38" customFormat="1" ht="20.149999999999999" customHeight="1" x14ac:dyDescent="0.3">
      <c r="A132" s="35" t="s">
        <v>410</v>
      </c>
      <c r="B132" s="36">
        <v>120</v>
      </c>
      <c r="C132" s="37" t="s">
        <v>10</v>
      </c>
      <c r="D132" s="272"/>
    </row>
    <row r="133" spans="1:4" s="38" customFormat="1" ht="20.149999999999999" customHeight="1" x14ac:dyDescent="0.3">
      <c r="A133" s="35" t="s">
        <v>88</v>
      </c>
      <c r="B133" s="36">
        <v>576</v>
      </c>
      <c r="C133" s="37" t="s">
        <v>10</v>
      </c>
      <c r="D133" s="272"/>
    </row>
    <row r="134" spans="1:4" s="38" customFormat="1" ht="20.149999999999999" customHeight="1" x14ac:dyDescent="0.3">
      <c r="A134" s="35" t="s">
        <v>617</v>
      </c>
      <c r="B134" s="36">
        <v>225</v>
      </c>
      <c r="C134" s="37" t="s">
        <v>10</v>
      </c>
      <c r="D134" s="272"/>
    </row>
    <row r="135" spans="1:4" s="38" customFormat="1" ht="20.149999999999999" customHeight="1" x14ac:dyDescent="0.3">
      <c r="A135" s="35" t="s">
        <v>305</v>
      </c>
      <c r="B135" s="36">
        <v>3.996</v>
      </c>
      <c r="C135" s="37" t="s">
        <v>130</v>
      </c>
      <c r="D135" s="272"/>
    </row>
    <row r="136" spans="1:4" s="38" customFormat="1" ht="20.149999999999999" customHeight="1" x14ac:dyDescent="0.3">
      <c r="A136" s="35" t="s">
        <v>316</v>
      </c>
      <c r="B136" s="36">
        <v>66</v>
      </c>
      <c r="C136" s="37" t="s">
        <v>10</v>
      </c>
      <c r="D136" s="272"/>
    </row>
    <row r="137" spans="1:4" s="38" customFormat="1" ht="20.149999999999999" customHeight="1" x14ac:dyDescent="0.3">
      <c r="A137" s="35" t="s">
        <v>141</v>
      </c>
      <c r="B137" s="36">
        <v>600</v>
      </c>
      <c r="C137" s="37" t="s">
        <v>10</v>
      </c>
      <c r="D137" s="272"/>
    </row>
    <row r="138" spans="1:4" s="38" customFormat="1" ht="20.149999999999999" customHeight="1" x14ac:dyDescent="0.3">
      <c r="A138" s="35" t="s">
        <v>471</v>
      </c>
      <c r="B138" s="36">
        <v>300</v>
      </c>
      <c r="C138" s="37" t="s">
        <v>10</v>
      </c>
      <c r="D138" s="272"/>
    </row>
    <row r="139" spans="1:4" s="38" customFormat="1" ht="20.149999999999999" customHeight="1" x14ac:dyDescent="0.3">
      <c r="A139" s="35" t="s">
        <v>373</v>
      </c>
      <c r="B139" s="36">
        <v>800</v>
      </c>
      <c r="C139" s="37" t="s">
        <v>10</v>
      </c>
      <c r="D139" s="272"/>
    </row>
    <row r="140" spans="1:4" s="38" customFormat="1" ht="20.149999999999999" customHeight="1" x14ac:dyDescent="0.3">
      <c r="A140" s="35" t="s">
        <v>311</v>
      </c>
      <c r="B140" s="36">
        <v>16</v>
      </c>
      <c r="C140" s="37" t="s">
        <v>312</v>
      </c>
      <c r="D140" s="272"/>
    </row>
    <row r="141" spans="1:4" s="38" customFormat="1" ht="20.149999999999999" customHeight="1" x14ac:dyDescent="0.3">
      <c r="A141" s="35" t="s">
        <v>321</v>
      </c>
      <c r="B141" s="36">
        <v>120</v>
      </c>
      <c r="C141" s="37" t="s">
        <v>10</v>
      </c>
      <c r="D141" s="272"/>
    </row>
    <row r="142" spans="1:4" s="38" customFormat="1" ht="20.149999999999999" customHeight="1" x14ac:dyDescent="0.3">
      <c r="A142" s="39" t="s">
        <v>248</v>
      </c>
      <c r="B142" s="40">
        <v>192</v>
      </c>
      <c r="C142" s="41" t="s">
        <v>10</v>
      </c>
      <c r="D142" s="271" t="s">
        <v>528</v>
      </c>
    </row>
    <row r="143" spans="1:4" s="38" customFormat="1" ht="20.149999999999999" customHeight="1" x14ac:dyDescent="0.3">
      <c r="A143" s="39" t="s">
        <v>185</v>
      </c>
      <c r="B143" s="40">
        <v>2</v>
      </c>
      <c r="C143" s="41" t="s">
        <v>130</v>
      </c>
      <c r="D143" s="271"/>
    </row>
    <row r="144" spans="1:4" s="38" customFormat="1" ht="20.149999999999999" customHeight="1" x14ac:dyDescent="0.3">
      <c r="A144" s="39" t="s">
        <v>504</v>
      </c>
      <c r="B144" s="40">
        <v>750</v>
      </c>
      <c r="C144" s="41" t="s">
        <v>10</v>
      </c>
      <c r="D144" s="271"/>
    </row>
    <row r="145" spans="1:4" s="38" customFormat="1" ht="20.149999999999999" customHeight="1" x14ac:dyDescent="0.3">
      <c r="A145" s="39" t="s">
        <v>222</v>
      </c>
      <c r="B145" s="40">
        <v>300</v>
      </c>
      <c r="C145" s="41" t="s">
        <v>10</v>
      </c>
      <c r="D145" s="271"/>
    </row>
    <row r="146" spans="1:4" s="38" customFormat="1" ht="20.149999999999999" customHeight="1" x14ac:dyDescent="0.3">
      <c r="A146" s="39" t="s">
        <v>246</v>
      </c>
      <c r="B146" s="40">
        <v>48</v>
      </c>
      <c r="C146" s="41" t="s">
        <v>10</v>
      </c>
      <c r="D146" s="271"/>
    </row>
    <row r="147" spans="1:4" s="38" customFormat="1" ht="20.149999999999999" customHeight="1" x14ac:dyDescent="0.3">
      <c r="A147" s="39" t="s">
        <v>218</v>
      </c>
      <c r="B147" s="40">
        <v>300</v>
      </c>
      <c r="C147" s="41" t="s">
        <v>10</v>
      </c>
      <c r="D147" s="271"/>
    </row>
    <row r="148" spans="1:4" s="38" customFormat="1" ht="20.149999999999999" customHeight="1" x14ac:dyDescent="0.3">
      <c r="A148" s="39" t="s">
        <v>376</v>
      </c>
      <c r="B148" s="40">
        <v>550</v>
      </c>
      <c r="C148" s="41" t="s">
        <v>10</v>
      </c>
      <c r="D148" s="271"/>
    </row>
    <row r="149" spans="1:4" s="38" customFormat="1" ht="20.149999999999999" customHeight="1" x14ac:dyDescent="0.3">
      <c r="A149" s="13" t="s">
        <v>1509</v>
      </c>
      <c r="B149" s="40">
        <v>450</v>
      </c>
      <c r="C149" s="41" t="s">
        <v>10</v>
      </c>
      <c r="D149" s="271"/>
    </row>
    <row r="150" spans="1:4" s="38" customFormat="1" ht="20.149999999999999" customHeight="1" x14ac:dyDescent="0.3">
      <c r="A150" s="39" t="s">
        <v>209</v>
      </c>
      <c r="B150" s="40">
        <v>200</v>
      </c>
      <c r="C150" s="41" t="s">
        <v>10</v>
      </c>
      <c r="D150" s="271"/>
    </row>
    <row r="151" spans="1:4" s="38" customFormat="1" ht="20.149999999999999" customHeight="1" x14ac:dyDescent="0.3">
      <c r="A151" s="39" t="s">
        <v>439</v>
      </c>
      <c r="B151" s="40">
        <v>1</v>
      </c>
      <c r="C151" s="41" t="s">
        <v>10</v>
      </c>
      <c r="D151" s="271"/>
    </row>
    <row r="152" spans="1:4" s="38" customFormat="1" ht="20.149999999999999" customHeight="1" x14ac:dyDescent="0.3">
      <c r="A152" s="39" t="s">
        <v>445</v>
      </c>
      <c r="B152" s="40">
        <v>550</v>
      </c>
      <c r="C152" s="41" t="s">
        <v>10</v>
      </c>
      <c r="D152" s="271"/>
    </row>
    <row r="153" spans="1:4" s="38" customFormat="1" ht="20.149999999999999" customHeight="1" x14ac:dyDescent="0.3">
      <c r="A153" s="39" t="s">
        <v>232</v>
      </c>
      <c r="B153" s="40">
        <v>360</v>
      </c>
      <c r="C153" s="41" t="s">
        <v>10</v>
      </c>
      <c r="D153" s="271"/>
    </row>
    <row r="154" spans="1:4" s="38" customFormat="1" ht="20.149999999999999" customHeight="1" x14ac:dyDescent="0.3">
      <c r="A154" s="39" t="s">
        <v>224</v>
      </c>
      <c r="B154" s="40">
        <v>80</v>
      </c>
      <c r="C154" s="41" t="s">
        <v>10</v>
      </c>
      <c r="D154" s="271"/>
    </row>
    <row r="155" spans="1:4" s="38" customFormat="1" ht="20.149999999999999" customHeight="1" x14ac:dyDescent="0.3">
      <c r="A155" s="39" t="s">
        <v>210</v>
      </c>
      <c r="B155" s="40">
        <v>6</v>
      </c>
      <c r="C155" s="41" t="s">
        <v>59</v>
      </c>
      <c r="D155" s="271"/>
    </row>
    <row r="156" spans="1:4" s="38" customFormat="1" ht="20.149999999999999" customHeight="1" x14ac:dyDescent="0.3">
      <c r="A156" s="39" t="s">
        <v>239</v>
      </c>
      <c r="B156" s="40">
        <v>800</v>
      </c>
      <c r="C156" s="41" t="s">
        <v>10</v>
      </c>
      <c r="D156" s="271"/>
    </row>
    <row r="157" spans="1:4" s="38" customFormat="1" ht="20.149999999999999" customHeight="1" x14ac:dyDescent="0.3">
      <c r="A157" s="39" t="s">
        <v>237</v>
      </c>
      <c r="B157" s="40">
        <v>1000</v>
      </c>
      <c r="C157" s="41" t="s">
        <v>10</v>
      </c>
      <c r="D157" s="271"/>
    </row>
    <row r="158" spans="1:4" s="38" customFormat="1" ht="20.149999999999999" customHeight="1" x14ac:dyDescent="0.3">
      <c r="A158" s="39" t="s">
        <v>212</v>
      </c>
      <c r="B158" s="40">
        <v>500</v>
      </c>
      <c r="C158" s="41" t="s">
        <v>16</v>
      </c>
      <c r="D158" s="271"/>
    </row>
    <row r="159" spans="1:4" s="38" customFormat="1" ht="20.149999999999999" customHeight="1" x14ac:dyDescent="0.3">
      <c r="A159" s="35" t="s">
        <v>195</v>
      </c>
      <c r="B159" s="36">
        <v>320</v>
      </c>
      <c r="C159" s="37" t="s">
        <v>5</v>
      </c>
      <c r="D159" s="272" t="s">
        <v>529</v>
      </c>
    </row>
    <row r="160" spans="1:4" s="38" customFormat="1" ht="20.149999999999999" customHeight="1" x14ac:dyDescent="0.3">
      <c r="A160" s="35" t="s">
        <v>385</v>
      </c>
      <c r="B160" s="36">
        <v>99.9</v>
      </c>
      <c r="C160" s="37" t="s">
        <v>10</v>
      </c>
      <c r="D160" s="272"/>
    </row>
    <row r="161" spans="1:4" s="38" customFormat="1" ht="20.149999999999999" customHeight="1" x14ac:dyDescent="0.3">
      <c r="A161" s="35" t="s">
        <v>353</v>
      </c>
      <c r="B161" s="36">
        <v>667</v>
      </c>
      <c r="C161" s="37" t="s">
        <v>10</v>
      </c>
      <c r="D161" s="272"/>
    </row>
    <row r="162" spans="1:4" s="38" customFormat="1" ht="20.149999999999999" customHeight="1" x14ac:dyDescent="0.3">
      <c r="A162" s="35" t="s">
        <v>3</v>
      </c>
      <c r="B162" s="36">
        <v>625</v>
      </c>
      <c r="C162" s="37" t="s">
        <v>5</v>
      </c>
      <c r="D162" s="272"/>
    </row>
    <row r="163" spans="1:4" s="38" customFormat="1" ht="20.149999999999999" customHeight="1" x14ac:dyDescent="0.3">
      <c r="A163" s="35" t="s">
        <v>12</v>
      </c>
      <c r="B163" s="36">
        <v>5000</v>
      </c>
      <c r="C163" s="37" t="s">
        <v>5</v>
      </c>
      <c r="D163" s="272"/>
    </row>
    <row r="164" spans="1:4" s="38" customFormat="1" ht="20.149999999999999" customHeight="1" x14ac:dyDescent="0.3">
      <c r="A164" s="35" t="s">
        <v>51</v>
      </c>
      <c r="B164" s="36">
        <v>350</v>
      </c>
      <c r="C164" s="37" t="s">
        <v>5</v>
      </c>
      <c r="D164" s="272"/>
    </row>
    <row r="165" spans="1:4" s="38" customFormat="1" ht="20.149999999999999" customHeight="1" x14ac:dyDescent="0.3">
      <c r="A165" s="35" t="s">
        <v>149</v>
      </c>
      <c r="B165" s="36">
        <v>192</v>
      </c>
      <c r="C165" s="37" t="s">
        <v>5</v>
      </c>
      <c r="D165" s="272"/>
    </row>
    <row r="166" spans="1:4" s="38" customFormat="1" ht="20.149999999999999" customHeight="1" x14ac:dyDescent="0.3">
      <c r="A166" s="35" t="s">
        <v>166</v>
      </c>
      <c r="B166" s="36">
        <v>1000</v>
      </c>
      <c r="C166" s="37" t="s">
        <v>5</v>
      </c>
      <c r="D166" s="272"/>
    </row>
    <row r="167" spans="1:4" s="38" customFormat="1" ht="20.149999999999999" customHeight="1" x14ac:dyDescent="0.3">
      <c r="A167" s="35" t="s">
        <v>164</v>
      </c>
      <c r="B167" s="36">
        <v>24</v>
      </c>
      <c r="C167" s="37" t="s">
        <v>10</v>
      </c>
      <c r="D167" s="272"/>
    </row>
    <row r="168" spans="1:4" s="38" customFormat="1" ht="20.149999999999999" customHeight="1" x14ac:dyDescent="0.3">
      <c r="A168" s="39" t="s">
        <v>299</v>
      </c>
      <c r="B168" s="40">
        <v>50</v>
      </c>
      <c r="C168" s="41" t="s">
        <v>10</v>
      </c>
      <c r="D168" s="271" t="s">
        <v>530</v>
      </c>
    </row>
    <row r="169" spans="1:4" s="38" customFormat="1" ht="20.149999999999999" customHeight="1" x14ac:dyDescent="0.3">
      <c r="A169" s="39" t="s">
        <v>275</v>
      </c>
      <c r="B169" s="40">
        <v>16</v>
      </c>
      <c r="C169" s="41" t="s">
        <v>10</v>
      </c>
      <c r="D169" s="271"/>
    </row>
    <row r="170" spans="1:4" s="38" customFormat="1" ht="20.149999999999999" customHeight="1" x14ac:dyDescent="0.3">
      <c r="A170" s="39" t="s">
        <v>345</v>
      </c>
      <c r="B170" s="40">
        <v>1</v>
      </c>
      <c r="C170" s="41" t="s">
        <v>10</v>
      </c>
      <c r="D170" s="271"/>
    </row>
    <row r="171" spans="1:4" s="38" customFormat="1" ht="20.149999999999999" customHeight="1" x14ac:dyDescent="0.3">
      <c r="A171" s="39" t="s">
        <v>431</v>
      </c>
      <c r="B171" s="40">
        <v>0.999</v>
      </c>
      <c r="C171" s="41" t="s">
        <v>429</v>
      </c>
      <c r="D171" s="271"/>
    </row>
    <row r="172" spans="1:4" s="38" customFormat="1" ht="20.149999999999999" customHeight="1" x14ac:dyDescent="0.3">
      <c r="A172" s="39" t="s">
        <v>428</v>
      </c>
      <c r="B172" s="40">
        <v>0.999</v>
      </c>
      <c r="C172" s="41" t="s">
        <v>429</v>
      </c>
      <c r="D172" s="271"/>
    </row>
    <row r="173" spans="1:4" s="38" customFormat="1" ht="20.149999999999999" customHeight="1" x14ac:dyDescent="0.3">
      <c r="A173" s="39" t="s">
        <v>387</v>
      </c>
      <c r="B173" s="40">
        <v>1</v>
      </c>
      <c r="C173" s="41" t="s">
        <v>10</v>
      </c>
      <c r="D173" s="271"/>
    </row>
    <row r="174" spans="1:4" s="38" customFormat="1" ht="20.149999999999999" customHeight="1" x14ac:dyDescent="0.3">
      <c r="A174" s="39" t="s">
        <v>450</v>
      </c>
      <c r="B174" s="40">
        <v>0.999</v>
      </c>
      <c r="C174" s="41" t="s">
        <v>10</v>
      </c>
      <c r="D174" s="271"/>
    </row>
    <row r="175" spans="1:4" s="38" customFormat="1" ht="20.149999999999999" customHeight="1" x14ac:dyDescent="0.3">
      <c r="A175" s="39" t="s">
        <v>389</v>
      </c>
      <c r="B175" s="40">
        <v>3</v>
      </c>
      <c r="C175" s="41" t="s">
        <v>10</v>
      </c>
      <c r="D175" s="271"/>
    </row>
    <row r="176" spans="1:4" s="38" customFormat="1" ht="20.149999999999999" customHeight="1" x14ac:dyDescent="0.3">
      <c r="A176" s="39" t="s">
        <v>424</v>
      </c>
      <c r="B176" s="40">
        <v>1</v>
      </c>
      <c r="C176" s="41" t="s">
        <v>10</v>
      </c>
      <c r="D176" s="271"/>
    </row>
    <row r="177" spans="1:4" s="38" customFormat="1" ht="20.149999999999999" customHeight="1" x14ac:dyDescent="0.3">
      <c r="A177" s="39" t="s">
        <v>338</v>
      </c>
      <c r="B177" s="40">
        <v>25</v>
      </c>
      <c r="C177" s="41" t="s">
        <v>5</v>
      </c>
      <c r="D177" s="271"/>
    </row>
    <row r="178" spans="1:4" s="38" customFormat="1" ht="20.149999999999999" customHeight="1" x14ac:dyDescent="0.3">
      <c r="A178" s="39" t="s">
        <v>441</v>
      </c>
      <c r="B178" s="40">
        <v>1</v>
      </c>
      <c r="C178" s="41" t="s">
        <v>10</v>
      </c>
      <c r="D178" s="271"/>
    </row>
    <row r="179" spans="1:4" s="38" customFormat="1" ht="20.149999999999999" customHeight="1" x14ac:dyDescent="0.3">
      <c r="A179" s="39" t="s">
        <v>391</v>
      </c>
      <c r="B179" s="40">
        <v>4</v>
      </c>
      <c r="C179" s="41" t="s">
        <v>10</v>
      </c>
      <c r="D179" s="271"/>
    </row>
    <row r="180" spans="1:4" s="38" customFormat="1" ht="20.149999999999999" customHeight="1" x14ac:dyDescent="0.3">
      <c r="A180" s="39" t="s">
        <v>496</v>
      </c>
      <c r="B180" s="40">
        <v>4</v>
      </c>
      <c r="C180" s="41" t="s">
        <v>10</v>
      </c>
      <c r="D180" s="271"/>
    </row>
    <row r="181" spans="1:4" s="38" customFormat="1" ht="20.149999999999999" customHeight="1" x14ac:dyDescent="0.3">
      <c r="A181" s="35" t="s">
        <v>284</v>
      </c>
      <c r="B181" s="36">
        <v>8.0039999999999996</v>
      </c>
      <c r="C181" s="37" t="s">
        <v>130</v>
      </c>
      <c r="D181" s="269" t="s">
        <v>520</v>
      </c>
    </row>
    <row r="182" spans="1:4" s="38" customFormat="1" ht="20.149999999999999" customHeight="1" x14ac:dyDescent="0.3">
      <c r="A182" s="35" t="s">
        <v>265</v>
      </c>
      <c r="B182" s="36">
        <v>12</v>
      </c>
      <c r="C182" s="37" t="s">
        <v>130</v>
      </c>
      <c r="D182" s="269"/>
    </row>
    <row r="183" spans="1:4" s="38" customFormat="1" ht="20.149999999999999" customHeight="1" x14ac:dyDescent="0.3">
      <c r="A183" s="35" t="s">
        <v>82</v>
      </c>
      <c r="B183" s="36">
        <v>12</v>
      </c>
      <c r="C183" s="37" t="s">
        <v>7</v>
      </c>
      <c r="D183" s="269"/>
    </row>
    <row r="184" spans="1:4" s="38" customFormat="1" ht="20.149999999999999" customHeight="1" x14ac:dyDescent="0.3">
      <c r="A184" s="39" t="s">
        <v>397</v>
      </c>
      <c r="B184" s="40">
        <v>25</v>
      </c>
      <c r="C184" s="41" t="s">
        <v>10</v>
      </c>
      <c r="D184" s="271" t="s">
        <v>131</v>
      </c>
    </row>
    <row r="185" spans="1:4" s="38" customFormat="1" ht="20.149999999999999" customHeight="1" x14ac:dyDescent="0.3">
      <c r="A185" s="39" t="s">
        <v>395</v>
      </c>
      <c r="B185" s="40">
        <v>50</v>
      </c>
      <c r="C185" s="41" t="s">
        <v>10</v>
      </c>
      <c r="D185" s="271"/>
    </row>
    <row r="186" spans="1:4" s="38" customFormat="1" ht="20.149999999999999" customHeight="1" x14ac:dyDescent="0.3">
      <c r="A186" s="39" t="s">
        <v>547</v>
      </c>
      <c r="B186" s="40">
        <v>1</v>
      </c>
      <c r="C186" s="41" t="s">
        <v>10</v>
      </c>
      <c r="D186" s="271"/>
    </row>
    <row r="187" spans="1:4" s="38" customFormat="1" ht="20.149999999999999" customHeight="1" x14ac:dyDescent="0.3">
      <c r="A187" s="35" t="s">
        <v>517</v>
      </c>
      <c r="B187" s="36">
        <v>2</v>
      </c>
      <c r="C187" s="37" t="s">
        <v>75</v>
      </c>
      <c r="D187" s="37" t="s">
        <v>518</v>
      </c>
    </row>
    <row r="188" spans="1:4" s="38" customFormat="1" ht="20.149999999999999" customHeight="1" x14ac:dyDescent="0.3">
      <c r="A188" s="39" t="s">
        <v>509</v>
      </c>
      <c r="B188" s="40"/>
      <c r="C188" s="41"/>
      <c r="D188" s="271" t="s">
        <v>485</v>
      </c>
    </row>
    <row r="189" spans="1:4" s="38" customFormat="1" ht="20.149999999999999" customHeight="1" x14ac:dyDescent="0.3">
      <c r="A189" s="39" t="s">
        <v>128</v>
      </c>
      <c r="B189" s="40">
        <v>75</v>
      </c>
      <c r="C189" s="41" t="s">
        <v>16</v>
      </c>
      <c r="D189" s="271"/>
    </row>
    <row r="190" spans="1:4" s="38" customFormat="1" ht="20.149999999999999" customHeight="1" x14ac:dyDescent="0.3">
      <c r="A190" s="39" t="s">
        <v>412</v>
      </c>
      <c r="B190" s="40">
        <v>280</v>
      </c>
      <c r="C190" s="41" t="s">
        <v>10</v>
      </c>
      <c r="D190" s="271"/>
    </row>
    <row r="191" spans="1:4" s="38" customFormat="1" ht="20.149999999999999" customHeight="1" x14ac:dyDescent="0.3">
      <c r="A191" s="39" t="s">
        <v>68</v>
      </c>
      <c r="B191" s="40">
        <v>5</v>
      </c>
      <c r="C191" s="41" t="s">
        <v>70</v>
      </c>
      <c r="D191" s="271"/>
    </row>
    <row r="192" spans="1:4" s="38" customFormat="1" ht="20.149999999999999" customHeight="1" x14ac:dyDescent="0.3">
      <c r="A192" s="39" t="s">
        <v>72</v>
      </c>
      <c r="B192" s="40">
        <v>4</v>
      </c>
      <c r="C192" s="41" t="s">
        <v>70</v>
      </c>
      <c r="D192" s="271"/>
    </row>
    <row r="193" spans="1:4" s="38" customFormat="1" ht="20.149999999999999" customHeight="1" x14ac:dyDescent="0.3">
      <c r="A193" s="39" t="s">
        <v>508</v>
      </c>
      <c r="B193" s="40">
        <v>1</v>
      </c>
      <c r="C193" s="41" t="s">
        <v>507</v>
      </c>
      <c r="D193" s="271"/>
    </row>
    <row r="194" spans="1:4" s="38" customFormat="1" ht="20.149999999999999" customHeight="1" x14ac:dyDescent="0.3">
      <c r="A194" s="35" t="s">
        <v>380</v>
      </c>
      <c r="B194" s="36">
        <v>75</v>
      </c>
      <c r="C194" s="37" t="s">
        <v>10</v>
      </c>
      <c r="D194" s="37" t="s">
        <v>381</v>
      </c>
    </row>
    <row r="195" spans="1:4" s="38" customFormat="1" ht="20.149999999999999" customHeight="1" x14ac:dyDescent="0.3">
      <c r="A195" s="39" t="s">
        <v>325</v>
      </c>
      <c r="B195" s="40">
        <v>1</v>
      </c>
      <c r="C195" s="41" t="s">
        <v>90</v>
      </c>
      <c r="D195" s="271" t="s">
        <v>123</v>
      </c>
    </row>
    <row r="196" spans="1:4" s="38" customFormat="1" ht="20.149999999999999" customHeight="1" x14ac:dyDescent="0.3">
      <c r="A196" s="39" t="s">
        <v>332</v>
      </c>
      <c r="B196" s="40">
        <v>3</v>
      </c>
      <c r="C196" s="41" t="s">
        <v>10</v>
      </c>
      <c r="D196" s="271"/>
    </row>
    <row r="197" spans="1:4" s="38" customFormat="1" ht="20.149999999999999" customHeight="1" x14ac:dyDescent="0.3">
      <c r="A197" s="39" t="s">
        <v>418</v>
      </c>
      <c r="B197" s="40">
        <v>0.999</v>
      </c>
      <c r="C197" s="41" t="s">
        <v>10</v>
      </c>
      <c r="D197" s="271"/>
    </row>
    <row r="198" spans="1:4" s="38" customFormat="1" ht="20.149999999999999" customHeight="1" x14ac:dyDescent="0.3">
      <c r="A198" s="39" t="s">
        <v>422</v>
      </c>
      <c r="B198" s="40">
        <v>3.996</v>
      </c>
      <c r="C198" s="41" t="s">
        <v>10</v>
      </c>
      <c r="D198" s="271"/>
    </row>
    <row r="199" spans="1:4" s="38" customFormat="1" ht="20.149999999999999" customHeight="1" x14ac:dyDescent="0.3">
      <c r="A199" s="39" t="s">
        <v>420</v>
      </c>
      <c r="B199" s="40">
        <v>33.299999999999997</v>
      </c>
      <c r="C199" s="41" t="s">
        <v>10</v>
      </c>
      <c r="D199" s="271"/>
    </row>
    <row r="200" spans="1:4" s="38" customFormat="1" ht="20.149999999999999" customHeight="1" x14ac:dyDescent="0.3">
      <c r="A200" s="39" t="s">
        <v>122</v>
      </c>
      <c r="B200" s="40">
        <v>1</v>
      </c>
      <c r="C200" s="41" t="s">
        <v>10</v>
      </c>
      <c r="D200" s="271"/>
    </row>
    <row r="201" spans="1:4" s="38" customFormat="1" ht="20.149999999999999" customHeight="1" x14ac:dyDescent="0.3">
      <c r="A201" s="39" t="s">
        <v>327</v>
      </c>
      <c r="B201" s="40">
        <v>168</v>
      </c>
      <c r="C201" s="41" t="s">
        <v>10</v>
      </c>
      <c r="D201" s="271"/>
    </row>
    <row r="202" spans="1:4" s="38" customFormat="1" ht="20.149999999999999" customHeight="1" x14ac:dyDescent="0.3">
      <c r="A202" s="35" t="s">
        <v>618</v>
      </c>
      <c r="B202" s="36">
        <v>200</v>
      </c>
      <c r="C202" s="37" t="s">
        <v>16</v>
      </c>
      <c r="D202" s="272" t="s">
        <v>92</v>
      </c>
    </row>
    <row r="203" spans="1:4" s="38" customFormat="1" ht="20.149999999999999" customHeight="1" x14ac:dyDescent="0.3">
      <c r="A203" s="35" t="s">
        <v>193</v>
      </c>
      <c r="B203" s="36">
        <v>12</v>
      </c>
      <c r="C203" s="37" t="s">
        <v>10</v>
      </c>
      <c r="D203" s="272"/>
    </row>
    <row r="204" spans="1:4" s="38" customFormat="1" ht="20.149999999999999" customHeight="1" x14ac:dyDescent="0.3">
      <c r="A204" s="39" t="s">
        <v>329</v>
      </c>
      <c r="B204" s="40">
        <v>2</v>
      </c>
      <c r="C204" s="41" t="s">
        <v>10</v>
      </c>
      <c r="D204" s="271" t="s">
        <v>519</v>
      </c>
    </row>
    <row r="205" spans="1:4" s="38" customFormat="1" ht="20.149999999999999" customHeight="1" x14ac:dyDescent="0.3">
      <c r="A205" s="39" t="s">
        <v>334</v>
      </c>
      <c r="B205" s="40">
        <v>7</v>
      </c>
      <c r="C205" s="41" t="s">
        <v>10</v>
      </c>
      <c r="D205" s="271"/>
    </row>
    <row r="206" spans="1:4" s="38" customFormat="1" ht="20.149999999999999" customHeight="1" x14ac:dyDescent="0.3">
      <c r="A206" s="39" t="s">
        <v>336</v>
      </c>
      <c r="B206" s="40">
        <v>1</v>
      </c>
      <c r="C206" s="41" t="s">
        <v>10</v>
      </c>
      <c r="D206" s="271"/>
    </row>
    <row r="207" spans="1:4" s="38" customFormat="1" ht="20.149999999999999" customHeight="1" x14ac:dyDescent="0.3">
      <c r="A207" s="39" t="s">
        <v>340</v>
      </c>
      <c r="B207" s="40">
        <v>12</v>
      </c>
      <c r="C207" s="41" t="s">
        <v>10</v>
      </c>
      <c r="D207" s="271"/>
    </row>
    <row r="208" spans="1:4" s="38" customFormat="1" ht="20.149999999999999" customHeight="1" x14ac:dyDescent="0.3">
      <c r="A208" s="39" t="s">
        <v>342</v>
      </c>
      <c r="B208" s="40">
        <v>3</v>
      </c>
      <c r="C208" s="41" t="s">
        <v>10</v>
      </c>
      <c r="D208" s="271"/>
    </row>
    <row r="209" spans="1:4" s="38" customFormat="1" ht="20.149999999999999" customHeight="1" x14ac:dyDescent="0.3">
      <c r="A209" s="39" t="s">
        <v>383</v>
      </c>
      <c r="B209" s="40">
        <v>1</v>
      </c>
      <c r="C209" s="41" t="s">
        <v>10</v>
      </c>
      <c r="D209" s="271"/>
    </row>
    <row r="210" spans="1:4" s="38" customFormat="1" ht="20.149999999999999" customHeight="1" x14ac:dyDescent="0.3">
      <c r="A210" s="35" t="s">
        <v>443</v>
      </c>
      <c r="B210" s="36">
        <v>1</v>
      </c>
      <c r="C210" s="37" t="s">
        <v>10</v>
      </c>
      <c r="D210" s="269" t="s">
        <v>134</v>
      </c>
    </row>
    <row r="211" spans="1:4" s="38" customFormat="1" ht="20.149999999999999" customHeight="1" x14ac:dyDescent="0.3">
      <c r="A211" s="35" t="s">
        <v>301</v>
      </c>
      <c r="B211" s="36">
        <v>1</v>
      </c>
      <c r="C211" s="37" t="s">
        <v>10</v>
      </c>
      <c r="D211" s="269"/>
    </row>
    <row r="212" spans="1:4" s="38" customFormat="1" ht="20.149999999999999" customHeight="1" x14ac:dyDescent="0.3">
      <c r="A212" s="35" t="s">
        <v>125</v>
      </c>
      <c r="B212" s="36">
        <v>1</v>
      </c>
      <c r="C212" s="37" t="s">
        <v>10</v>
      </c>
      <c r="D212" s="269"/>
    </row>
    <row r="213" spans="1:4" s="38" customFormat="1" ht="20.149999999999999" customHeight="1" x14ac:dyDescent="0.3">
      <c r="A213" s="35" t="s">
        <v>133</v>
      </c>
      <c r="B213" s="36">
        <v>1</v>
      </c>
      <c r="C213" s="37" t="s">
        <v>10</v>
      </c>
      <c r="D213" s="269"/>
    </row>
    <row r="214" spans="1:4" s="38" customFormat="1" ht="20.149999999999999" customHeight="1" x14ac:dyDescent="0.3">
      <c r="A214" s="35" t="s">
        <v>414</v>
      </c>
      <c r="B214" s="36">
        <v>1</v>
      </c>
      <c r="C214" s="37" t="s">
        <v>10</v>
      </c>
      <c r="D214" s="269"/>
    </row>
    <row r="215" spans="1:4" s="38" customFormat="1" ht="20.149999999999999" customHeight="1" x14ac:dyDescent="0.3">
      <c r="A215" s="35" t="s">
        <v>426</v>
      </c>
      <c r="B215" s="36">
        <v>3.996</v>
      </c>
      <c r="C215" s="37" t="s">
        <v>10</v>
      </c>
      <c r="D215" s="269"/>
    </row>
    <row r="216" spans="1:4" s="38" customFormat="1" ht="20.149999999999999" customHeight="1" x14ac:dyDescent="0.3">
      <c r="A216" s="35" t="s">
        <v>474</v>
      </c>
      <c r="B216" s="36">
        <v>1</v>
      </c>
      <c r="C216" s="37" t="s">
        <v>10</v>
      </c>
      <c r="D216" s="269"/>
    </row>
    <row r="217" spans="1:4" s="38" customFormat="1" ht="20.149999999999999" customHeight="1" x14ac:dyDescent="0.3">
      <c r="A217" s="35" t="s">
        <v>307</v>
      </c>
      <c r="B217" s="36">
        <v>1</v>
      </c>
      <c r="C217" s="37" t="s">
        <v>10</v>
      </c>
      <c r="D217" s="269"/>
    </row>
    <row r="218" spans="1:4" s="38" customFormat="1" ht="20.149999999999999" customHeight="1" x14ac:dyDescent="0.3">
      <c r="A218" s="35" t="s">
        <v>136</v>
      </c>
      <c r="B218" s="36">
        <v>1</v>
      </c>
      <c r="C218" s="37" t="s">
        <v>10</v>
      </c>
      <c r="D218" s="269"/>
    </row>
  </sheetData>
  <mergeCells count="27">
    <mergeCell ref="D210:D218"/>
    <mergeCell ref="D181:D183"/>
    <mergeCell ref="D188:D193"/>
    <mergeCell ref="D204:D209"/>
    <mergeCell ref="D54:D60"/>
    <mergeCell ref="D114:D117"/>
    <mergeCell ref="D118:D121"/>
    <mergeCell ref="D142:D158"/>
    <mergeCell ref="D61:D68"/>
    <mergeCell ref="D159:D167"/>
    <mergeCell ref="D73:D81"/>
    <mergeCell ref="D109:D113"/>
    <mergeCell ref="D122:D141"/>
    <mergeCell ref="D195:D201"/>
    <mergeCell ref="D202:D203"/>
    <mergeCell ref="D3:D13"/>
    <mergeCell ref="D14:D26"/>
    <mergeCell ref="D184:D186"/>
    <mergeCell ref="D27:D39"/>
    <mergeCell ref="D40:D47"/>
    <mergeCell ref="D48:D53"/>
    <mergeCell ref="D82:D88"/>
    <mergeCell ref="D89:D93"/>
    <mergeCell ref="D94:D103"/>
    <mergeCell ref="D104:D108"/>
    <mergeCell ref="D69:D72"/>
    <mergeCell ref="D168:D180"/>
  </mergeCells>
  <pageMargins left="0.7" right="0.7" top="0.75" bottom="0.75" header="0.3" footer="0.3"/>
  <pageSetup scale="63" fitToHeight="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8"/>
  <sheetViews>
    <sheetView showOutlineSymbols="0" showWhiteSpace="0" topLeftCell="A47" zoomScaleNormal="100" workbookViewId="0">
      <selection activeCell="D54" sqref="D54:D60"/>
    </sheetView>
  </sheetViews>
  <sheetFormatPr defaultRowHeight="14" x14ac:dyDescent="0.3"/>
  <cols>
    <col min="1" max="1" width="36.83203125" customWidth="1"/>
    <col min="2" max="2" width="10" customWidth="1"/>
    <col min="3" max="3" width="8.83203125" bestFit="1" customWidth="1"/>
    <col min="4" max="4" width="18.5" customWidth="1"/>
  </cols>
  <sheetData>
    <row r="1" spans="1:4" ht="40" customHeight="1" x14ac:dyDescent="0.4">
      <c r="A1" s="244" t="s">
        <v>1547</v>
      </c>
      <c r="B1" s="251"/>
      <c r="C1" s="251"/>
      <c r="D1" s="251"/>
    </row>
    <row r="2" spans="1:4" s="4" customFormat="1" ht="31.5" customHeight="1" x14ac:dyDescent="0.3">
      <c r="A2" s="7" t="s">
        <v>482</v>
      </c>
      <c r="B2" s="5" t="s">
        <v>484</v>
      </c>
      <c r="C2" s="5" t="s">
        <v>0</v>
      </c>
      <c r="D2" s="9" t="s">
        <v>483</v>
      </c>
    </row>
    <row r="3" spans="1:4" s="4" customFormat="1" ht="20.149999999999999" customHeight="1" x14ac:dyDescent="0.3">
      <c r="A3" s="11" t="s">
        <v>191</v>
      </c>
      <c r="B3" s="12">
        <v>200</v>
      </c>
      <c r="C3" s="10" t="s">
        <v>10</v>
      </c>
      <c r="D3" s="274" t="s">
        <v>15</v>
      </c>
    </row>
    <row r="4" spans="1:4" s="4" customFormat="1" ht="20.149999999999999" customHeight="1" x14ac:dyDescent="0.3">
      <c r="A4" s="11" t="s">
        <v>143</v>
      </c>
      <c r="B4" s="12">
        <v>1500</v>
      </c>
      <c r="C4" s="10" t="s">
        <v>10</v>
      </c>
      <c r="D4" s="274"/>
    </row>
    <row r="5" spans="1:4" s="4" customFormat="1" ht="20.149999999999999" customHeight="1" x14ac:dyDescent="0.3">
      <c r="A5" s="11" t="s">
        <v>347</v>
      </c>
      <c r="B5" s="12">
        <v>100</v>
      </c>
      <c r="C5" s="10" t="s">
        <v>10</v>
      </c>
      <c r="D5" s="274"/>
    </row>
    <row r="6" spans="1:4" s="4" customFormat="1" ht="20.149999999999999" customHeight="1" x14ac:dyDescent="0.3">
      <c r="A6" s="11" t="s">
        <v>63</v>
      </c>
      <c r="B6" s="12">
        <v>2</v>
      </c>
      <c r="C6" s="10" t="s">
        <v>70</v>
      </c>
      <c r="D6" s="274"/>
    </row>
    <row r="7" spans="1:4" s="4" customFormat="1" ht="20.149999999999999" customHeight="1" x14ac:dyDescent="0.3">
      <c r="A7" s="11" t="s">
        <v>80</v>
      </c>
      <c r="B7" s="12">
        <v>1500</v>
      </c>
      <c r="C7" s="10" t="s">
        <v>16</v>
      </c>
      <c r="D7" s="274"/>
    </row>
    <row r="8" spans="1:4" s="4" customFormat="1" ht="20.149999999999999" customHeight="1" x14ac:dyDescent="0.3">
      <c r="A8" s="11" t="s">
        <v>349</v>
      </c>
      <c r="B8" s="12">
        <v>9.99</v>
      </c>
      <c r="C8" s="10" t="s">
        <v>130</v>
      </c>
      <c r="D8" s="274"/>
    </row>
    <row r="9" spans="1:4" s="4" customFormat="1" ht="20.149999999999999" customHeight="1" x14ac:dyDescent="0.3">
      <c r="A9" s="11" t="s">
        <v>183</v>
      </c>
      <c r="B9" s="12">
        <v>200</v>
      </c>
      <c r="C9" s="10" t="s">
        <v>10</v>
      </c>
      <c r="D9" s="274"/>
    </row>
    <row r="10" spans="1:4" s="4" customFormat="1" ht="20.149999999999999" customHeight="1" x14ac:dyDescent="0.3">
      <c r="A10" s="11" t="s">
        <v>49</v>
      </c>
      <c r="B10" s="12">
        <v>984</v>
      </c>
      <c r="C10" s="10" t="s">
        <v>16</v>
      </c>
      <c r="D10" s="274"/>
    </row>
    <row r="11" spans="1:4" s="4" customFormat="1" ht="20.149999999999999" customHeight="1" x14ac:dyDescent="0.3">
      <c r="A11" s="11" t="s">
        <v>14</v>
      </c>
      <c r="B11" s="12">
        <v>656</v>
      </c>
      <c r="C11" s="10" t="s">
        <v>16</v>
      </c>
      <c r="D11" s="274"/>
    </row>
    <row r="12" spans="1:4" s="4" customFormat="1" ht="20.149999999999999" customHeight="1" x14ac:dyDescent="0.3">
      <c r="A12" s="11" t="s">
        <v>226</v>
      </c>
      <c r="B12" s="12">
        <v>770</v>
      </c>
      <c r="C12" s="10" t="s">
        <v>16</v>
      </c>
      <c r="D12" s="274"/>
    </row>
    <row r="13" spans="1:4" s="4" customFormat="1" ht="20.149999999999999" customHeight="1" x14ac:dyDescent="0.3">
      <c r="A13" s="11" t="s">
        <v>98</v>
      </c>
      <c r="B13" s="12">
        <v>1300</v>
      </c>
      <c r="C13" s="10" t="s">
        <v>59</v>
      </c>
      <c r="D13" s="274"/>
    </row>
    <row r="14" spans="1:4" s="4" customFormat="1" ht="20.149999999999999" customHeight="1" x14ac:dyDescent="0.3">
      <c r="A14" s="13" t="s">
        <v>45</v>
      </c>
      <c r="B14" s="14">
        <v>1440</v>
      </c>
      <c r="C14" s="6" t="s">
        <v>10</v>
      </c>
      <c r="D14" s="273" t="s">
        <v>24</v>
      </c>
    </row>
    <row r="15" spans="1:4" s="4" customFormat="1" ht="20.149999999999999" customHeight="1" x14ac:dyDescent="0.3">
      <c r="A15" s="13" t="s">
        <v>41</v>
      </c>
      <c r="B15" s="14">
        <v>4600</v>
      </c>
      <c r="C15" s="6" t="s">
        <v>10</v>
      </c>
      <c r="D15" s="273"/>
    </row>
    <row r="16" spans="1:4" s="4" customFormat="1" ht="20.149999999999999" customHeight="1" x14ac:dyDescent="0.3">
      <c r="A16" s="13" t="s">
        <v>273</v>
      </c>
      <c r="B16" s="14">
        <v>1200</v>
      </c>
      <c r="C16" s="6" t="s">
        <v>10</v>
      </c>
      <c r="D16" s="273"/>
    </row>
    <row r="17" spans="1:4" s="4" customFormat="1" ht="20.149999999999999" customHeight="1" x14ac:dyDescent="0.3">
      <c r="A17" s="13" t="s">
        <v>118</v>
      </c>
      <c r="B17" s="14">
        <v>1500</v>
      </c>
      <c r="C17" s="6" t="s">
        <v>10</v>
      </c>
      <c r="D17" s="273"/>
    </row>
    <row r="18" spans="1:4" s="4" customFormat="1" ht="20.149999999999999" customHeight="1" x14ac:dyDescent="0.3">
      <c r="A18" s="13" t="s">
        <v>351</v>
      </c>
      <c r="B18" s="14">
        <v>10</v>
      </c>
      <c r="C18" s="6" t="s">
        <v>10</v>
      </c>
      <c r="D18" s="273"/>
    </row>
    <row r="19" spans="1:4" s="4" customFormat="1" ht="20.149999999999999" customHeight="1" x14ac:dyDescent="0.3">
      <c r="A19" s="13" t="s">
        <v>120</v>
      </c>
      <c r="B19" s="14">
        <v>2400</v>
      </c>
      <c r="C19" s="6" t="s">
        <v>10</v>
      </c>
      <c r="D19" s="273"/>
    </row>
    <row r="20" spans="1:4" s="4" customFormat="1" ht="20.149999999999999" customHeight="1" x14ac:dyDescent="0.3">
      <c r="A20" s="13" t="s">
        <v>47</v>
      </c>
      <c r="B20" s="14">
        <v>540</v>
      </c>
      <c r="C20" s="6" t="s">
        <v>10</v>
      </c>
      <c r="D20" s="273"/>
    </row>
    <row r="21" spans="1:4" s="4" customFormat="1" ht="20.149999999999999" customHeight="1" x14ac:dyDescent="0.3">
      <c r="A21" s="13" t="s">
        <v>29</v>
      </c>
      <c r="B21" s="14">
        <v>1800</v>
      </c>
      <c r="C21" s="6" t="s">
        <v>10</v>
      </c>
      <c r="D21" s="273"/>
    </row>
    <row r="22" spans="1:4" s="4" customFormat="1" ht="20.149999999999999" customHeight="1" x14ac:dyDescent="0.3">
      <c r="A22" s="13" t="s">
        <v>43</v>
      </c>
      <c r="B22" s="14">
        <v>1680</v>
      </c>
      <c r="C22" s="6" t="s">
        <v>10</v>
      </c>
      <c r="D22" s="273"/>
    </row>
    <row r="23" spans="1:4" s="4" customFormat="1" ht="20.149999999999999" customHeight="1" x14ac:dyDescent="0.3">
      <c r="A23" s="13" t="s">
        <v>234</v>
      </c>
      <c r="B23" s="14">
        <v>100</v>
      </c>
      <c r="C23" s="6" t="s">
        <v>10</v>
      </c>
      <c r="D23" s="273"/>
    </row>
    <row r="24" spans="1:4" s="4" customFormat="1" ht="20.149999999999999" customHeight="1" x14ac:dyDescent="0.3">
      <c r="A24" s="13" t="s">
        <v>74</v>
      </c>
      <c r="B24" s="14">
        <v>2</v>
      </c>
      <c r="C24" s="6" t="s">
        <v>75</v>
      </c>
      <c r="D24" s="273"/>
    </row>
    <row r="25" spans="1:4" s="4" customFormat="1" ht="20.149999999999999" customHeight="1" x14ac:dyDescent="0.3">
      <c r="A25" s="13" t="s">
        <v>23</v>
      </c>
      <c r="B25" s="14">
        <v>21</v>
      </c>
      <c r="C25" s="6" t="s">
        <v>10</v>
      </c>
      <c r="D25" s="273"/>
    </row>
    <row r="26" spans="1:4" s="4" customFormat="1" ht="20.149999999999999" customHeight="1" x14ac:dyDescent="0.3">
      <c r="A26" s="13" t="s">
        <v>78</v>
      </c>
      <c r="B26" s="14">
        <v>1650</v>
      </c>
      <c r="C26" s="6" t="s">
        <v>10</v>
      </c>
      <c r="D26" s="273"/>
    </row>
    <row r="27" spans="1:4" s="4" customFormat="1" ht="20.149999999999999" customHeight="1" x14ac:dyDescent="0.3">
      <c r="A27" s="11" t="s">
        <v>323</v>
      </c>
      <c r="B27" s="12">
        <v>2</v>
      </c>
      <c r="C27" s="10" t="s">
        <v>10</v>
      </c>
      <c r="D27" s="274" t="s">
        <v>35</v>
      </c>
    </row>
    <row r="28" spans="1:4" s="4" customFormat="1" ht="20.149999999999999" customHeight="1" x14ac:dyDescent="0.3">
      <c r="A28" s="11" t="s">
        <v>61</v>
      </c>
      <c r="B28" s="12">
        <v>450</v>
      </c>
      <c r="C28" s="10" t="s">
        <v>10</v>
      </c>
      <c r="D28" s="274"/>
    </row>
    <row r="29" spans="1:4" s="4" customFormat="1" ht="20.149999999999999" customHeight="1" x14ac:dyDescent="0.3">
      <c r="A29" s="11" t="s">
        <v>469</v>
      </c>
      <c r="B29" s="12">
        <v>4</v>
      </c>
      <c r="C29" s="10" t="s">
        <v>70</v>
      </c>
      <c r="D29" s="274"/>
    </row>
    <row r="30" spans="1:4" s="4" customFormat="1" ht="20.149999999999999" customHeight="1" x14ac:dyDescent="0.3">
      <c r="A30" s="11" t="s">
        <v>201</v>
      </c>
      <c r="B30" s="12">
        <v>32</v>
      </c>
      <c r="C30" s="10" t="s">
        <v>10</v>
      </c>
      <c r="D30" s="274"/>
    </row>
    <row r="31" spans="1:4" s="4" customFormat="1" ht="20.149999999999999" customHeight="1" x14ac:dyDescent="0.3">
      <c r="A31" s="11" t="s">
        <v>34</v>
      </c>
      <c r="B31" s="12">
        <v>1200</v>
      </c>
      <c r="C31" s="10" t="s">
        <v>10</v>
      </c>
      <c r="D31" s="274"/>
    </row>
    <row r="32" spans="1:4" s="4" customFormat="1" ht="20.149999999999999" customHeight="1" x14ac:dyDescent="0.3">
      <c r="A32" s="11" t="s">
        <v>355</v>
      </c>
      <c r="B32" s="12">
        <v>624.375</v>
      </c>
      <c r="C32" s="10" t="s">
        <v>10</v>
      </c>
      <c r="D32" s="274"/>
    </row>
    <row r="33" spans="1:4" s="4" customFormat="1" ht="20.149999999999999" customHeight="1" x14ac:dyDescent="0.3">
      <c r="A33" s="11" t="s">
        <v>170</v>
      </c>
      <c r="B33" s="12">
        <v>1</v>
      </c>
      <c r="C33" s="10" t="s">
        <v>70</v>
      </c>
      <c r="D33" s="274"/>
    </row>
    <row r="34" spans="1:4" s="4" customFormat="1" ht="20.149999999999999" customHeight="1" x14ac:dyDescent="0.3">
      <c r="A34" s="11" t="s">
        <v>177</v>
      </c>
      <c r="B34" s="12">
        <v>24</v>
      </c>
      <c r="C34" s="10" t="s">
        <v>10</v>
      </c>
      <c r="D34" s="274"/>
    </row>
    <row r="35" spans="1:4" s="4" customFormat="1" ht="20.149999999999999" customHeight="1" x14ac:dyDescent="0.3">
      <c r="A35" s="11" t="s">
        <v>181</v>
      </c>
      <c r="B35" s="12">
        <v>30</v>
      </c>
      <c r="C35" s="10" t="s">
        <v>10</v>
      </c>
      <c r="D35" s="274"/>
    </row>
    <row r="36" spans="1:4" s="4" customFormat="1" ht="20.149999999999999" customHeight="1" x14ac:dyDescent="0.3">
      <c r="A36" s="11" t="s">
        <v>188</v>
      </c>
      <c r="B36" s="12">
        <v>100</v>
      </c>
      <c r="C36" s="10" t="s">
        <v>10</v>
      </c>
      <c r="D36" s="274"/>
    </row>
    <row r="37" spans="1:4" s="4" customFormat="1" ht="20.149999999999999" customHeight="1" x14ac:dyDescent="0.3">
      <c r="A37" s="11" t="s">
        <v>448</v>
      </c>
      <c r="B37" s="12">
        <v>33.299999999999997</v>
      </c>
      <c r="C37" s="10" t="s">
        <v>10</v>
      </c>
      <c r="D37" s="274"/>
    </row>
    <row r="38" spans="1:4" s="4" customFormat="1" ht="20.149999999999999" customHeight="1" x14ac:dyDescent="0.3">
      <c r="A38" s="11" t="s">
        <v>446</v>
      </c>
      <c r="B38" s="12">
        <v>333</v>
      </c>
      <c r="C38" s="10" t="s">
        <v>10</v>
      </c>
      <c r="D38" s="274"/>
    </row>
    <row r="39" spans="1:4" s="4" customFormat="1" ht="20.149999999999999" customHeight="1" x14ac:dyDescent="0.3">
      <c r="A39" s="11" t="s">
        <v>378</v>
      </c>
      <c r="B39" s="12">
        <v>150</v>
      </c>
      <c r="C39" s="10" t="s">
        <v>10</v>
      </c>
      <c r="D39" s="274"/>
    </row>
    <row r="40" spans="1:4" s="4" customFormat="1" ht="20.149999999999999" customHeight="1" x14ac:dyDescent="0.3">
      <c r="A40" s="13" t="s">
        <v>108</v>
      </c>
      <c r="B40" s="14">
        <v>100</v>
      </c>
      <c r="C40" s="6" t="s">
        <v>10</v>
      </c>
      <c r="D40" s="273" t="s">
        <v>66</v>
      </c>
    </row>
    <row r="41" spans="1:4" s="4" customFormat="1" ht="20.149999999999999" customHeight="1" x14ac:dyDescent="0.3">
      <c r="A41" s="13" t="s">
        <v>100</v>
      </c>
      <c r="B41" s="14">
        <v>2000</v>
      </c>
      <c r="C41" s="6" t="s">
        <v>10</v>
      </c>
      <c r="D41" s="273"/>
    </row>
    <row r="42" spans="1:4" s="4" customFormat="1" ht="20.149999999999999" customHeight="1" x14ac:dyDescent="0.3">
      <c r="A42" s="13" t="s">
        <v>357</v>
      </c>
      <c r="B42" s="14">
        <v>100</v>
      </c>
      <c r="C42" s="6" t="s">
        <v>10</v>
      </c>
      <c r="D42" s="273"/>
    </row>
    <row r="43" spans="1:4" s="4" customFormat="1" ht="20.149999999999999" customHeight="1" x14ac:dyDescent="0.3">
      <c r="A43" s="13" t="s">
        <v>65</v>
      </c>
      <c r="B43" s="14">
        <v>2000</v>
      </c>
      <c r="C43" s="6" t="s">
        <v>10</v>
      </c>
      <c r="D43" s="273"/>
    </row>
    <row r="44" spans="1:4" s="4" customFormat="1" ht="20.149999999999999" customHeight="1" x14ac:dyDescent="0.3">
      <c r="A44" s="13" t="s">
        <v>172</v>
      </c>
      <c r="B44" s="14">
        <v>32</v>
      </c>
      <c r="C44" s="6" t="s">
        <v>10</v>
      </c>
      <c r="D44" s="273"/>
    </row>
    <row r="45" spans="1:4" s="4" customFormat="1" ht="20.149999999999999" customHeight="1" x14ac:dyDescent="0.3">
      <c r="A45" s="13" t="s">
        <v>94</v>
      </c>
      <c r="B45" s="14">
        <v>1000</v>
      </c>
      <c r="C45" s="6" t="s">
        <v>10</v>
      </c>
      <c r="D45" s="273"/>
    </row>
    <row r="46" spans="1:4" s="4" customFormat="1" ht="20.149999999999999" customHeight="1" x14ac:dyDescent="0.3">
      <c r="A46" s="13" t="s">
        <v>96</v>
      </c>
      <c r="B46" s="14">
        <v>400</v>
      </c>
      <c r="C46" s="6" t="s">
        <v>10</v>
      </c>
      <c r="D46" s="273"/>
    </row>
    <row r="47" spans="1:4" s="4" customFormat="1" ht="20.149999999999999" customHeight="1" x14ac:dyDescent="0.3">
      <c r="A47" s="13" t="s">
        <v>168</v>
      </c>
      <c r="B47" s="14">
        <v>249.75</v>
      </c>
      <c r="C47" s="6" t="s">
        <v>10</v>
      </c>
      <c r="D47" s="273"/>
    </row>
    <row r="48" spans="1:4" s="4" customFormat="1" ht="20.149999999999999" customHeight="1" x14ac:dyDescent="0.3">
      <c r="A48" s="11" t="s">
        <v>309</v>
      </c>
      <c r="B48" s="12">
        <v>150</v>
      </c>
      <c r="C48" s="10" t="s">
        <v>10</v>
      </c>
      <c r="D48" s="274" t="s">
        <v>228</v>
      </c>
    </row>
    <row r="49" spans="1:4" s="4" customFormat="1" ht="20.149999999999999" customHeight="1" x14ac:dyDescent="0.3">
      <c r="A49" s="11" t="s">
        <v>314</v>
      </c>
      <c r="B49" s="12">
        <v>400</v>
      </c>
      <c r="C49" s="10" t="s">
        <v>10</v>
      </c>
      <c r="D49" s="274"/>
    </row>
    <row r="50" spans="1:4" s="4" customFormat="1" ht="20.149999999999999" customHeight="1" x14ac:dyDescent="0.3">
      <c r="A50" s="11" t="s">
        <v>227</v>
      </c>
      <c r="B50" s="12">
        <v>12</v>
      </c>
      <c r="C50" s="10" t="s">
        <v>10</v>
      </c>
      <c r="D50" s="274"/>
    </row>
    <row r="51" spans="1:4" s="4" customFormat="1" ht="20.149999999999999" customHeight="1" x14ac:dyDescent="0.3">
      <c r="A51" s="11" t="s">
        <v>290</v>
      </c>
      <c r="B51" s="12">
        <v>10</v>
      </c>
      <c r="C51" s="10" t="s">
        <v>10</v>
      </c>
      <c r="D51" s="274"/>
    </row>
    <row r="52" spans="1:4" s="4" customFormat="1" ht="20.149999999999999" customHeight="1" x14ac:dyDescent="0.3">
      <c r="A52" s="11" t="s">
        <v>292</v>
      </c>
      <c r="B52" s="12">
        <v>36</v>
      </c>
      <c r="C52" s="10" t="s">
        <v>10</v>
      </c>
      <c r="D52" s="274"/>
    </row>
    <row r="53" spans="1:4" s="4" customFormat="1" ht="20.149999999999999" customHeight="1" x14ac:dyDescent="0.3">
      <c r="A53" s="11" t="s">
        <v>294</v>
      </c>
      <c r="B53" s="12">
        <v>45</v>
      </c>
      <c r="C53" s="10" t="s">
        <v>10</v>
      </c>
      <c r="D53" s="274"/>
    </row>
    <row r="54" spans="1:4" s="4" customFormat="1" ht="20.149999999999999" customHeight="1" x14ac:dyDescent="0.3">
      <c r="A54" s="13" t="s">
        <v>359</v>
      </c>
      <c r="B54" s="14">
        <v>99.9</v>
      </c>
      <c r="C54" s="6" t="s">
        <v>10</v>
      </c>
      <c r="D54" s="273" t="s">
        <v>106</v>
      </c>
    </row>
    <row r="55" spans="1:4" s="4" customFormat="1" ht="20.149999999999999" customHeight="1" x14ac:dyDescent="0.3">
      <c r="A55" s="13" t="s">
        <v>361</v>
      </c>
      <c r="B55" s="14">
        <v>3</v>
      </c>
      <c r="C55" s="6" t="s">
        <v>10</v>
      </c>
      <c r="D55" s="273"/>
    </row>
    <row r="56" spans="1:4" s="4" customFormat="1" ht="20.149999999999999" customHeight="1" x14ac:dyDescent="0.3">
      <c r="A56" s="13" t="s">
        <v>203</v>
      </c>
      <c r="B56" s="14">
        <v>32</v>
      </c>
      <c r="C56" s="6" t="s">
        <v>10</v>
      </c>
      <c r="D56" s="273"/>
    </row>
    <row r="57" spans="1:4" s="4" customFormat="1" ht="20.149999999999999" customHeight="1" x14ac:dyDescent="0.3">
      <c r="A57" s="13" t="s">
        <v>159</v>
      </c>
      <c r="B57" s="14">
        <v>30</v>
      </c>
      <c r="C57" s="6" t="s">
        <v>10</v>
      </c>
      <c r="D57" s="273"/>
    </row>
    <row r="58" spans="1:4" s="4" customFormat="1" ht="20.149999999999999" customHeight="1" x14ac:dyDescent="0.3">
      <c r="A58" s="13" t="s">
        <v>105</v>
      </c>
      <c r="B58" s="14">
        <v>1</v>
      </c>
      <c r="C58" s="6" t="s">
        <v>10</v>
      </c>
      <c r="D58" s="273"/>
    </row>
    <row r="59" spans="1:4" s="4" customFormat="1" ht="20.149999999999999" customHeight="1" x14ac:dyDescent="0.3">
      <c r="A59" s="13" t="s">
        <v>179</v>
      </c>
      <c r="B59" s="14">
        <v>36</v>
      </c>
      <c r="C59" s="6" t="s">
        <v>10</v>
      </c>
      <c r="D59" s="273"/>
    </row>
    <row r="60" spans="1:4" s="4" customFormat="1" ht="20.149999999999999" customHeight="1" x14ac:dyDescent="0.3">
      <c r="A60" s="13" t="s">
        <v>369</v>
      </c>
      <c r="B60" s="14">
        <v>1</v>
      </c>
      <c r="C60" s="6" t="s">
        <v>130</v>
      </c>
      <c r="D60" s="273"/>
    </row>
    <row r="61" spans="1:4" s="4" customFormat="1" ht="20.149999999999999" customHeight="1" x14ac:dyDescent="0.3">
      <c r="A61" s="11" t="s">
        <v>116</v>
      </c>
      <c r="B61" s="12">
        <v>60</v>
      </c>
      <c r="C61" s="10" t="s">
        <v>10</v>
      </c>
      <c r="D61" s="274" t="s">
        <v>54</v>
      </c>
    </row>
    <row r="62" spans="1:4" s="4" customFormat="1" ht="20.149999999999999" customHeight="1" x14ac:dyDescent="0.3">
      <c r="A62" s="11" t="s">
        <v>114</v>
      </c>
      <c r="B62" s="12">
        <v>50</v>
      </c>
      <c r="C62" s="10" t="s">
        <v>10</v>
      </c>
      <c r="D62" s="274"/>
    </row>
    <row r="63" spans="1:4" s="4" customFormat="1" ht="20.149999999999999" customHeight="1" x14ac:dyDescent="0.3">
      <c r="A63" s="11" t="s">
        <v>53</v>
      </c>
      <c r="B63" s="12">
        <v>30</v>
      </c>
      <c r="C63" s="10" t="s">
        <v>10</v>
      </c>
      <c r="D63" s="274"/>
    </row>
    <row r="64" spans="1:4" s="4" customFormat="1" ht="20.149999999999999" customHeight="1" x14ac:dyDescent="0.3">
      <c r="A64" s="11" t="s">
        <v>56</v>
      </c>
      <c r="B64" s="12">
        <v>32</v>
      </c>
      <c r="C64" s="10" t="s">
        <v>10</v>
      </c>
      <c r="D64" s="274"/>
    </row>
    <row r="65" spans="1:4" s="4" customFormat="1" ht="20.149999999999999" customHeight="1" x14ac:dyDescent="0.3">
      <c r="A65" s="11" t="s">
        <v>89</v>
      </c>
      <c r="B65" s="12">
        <v>36</v>
      </c>
      <c r="C65" s="10" t="s">
        <v>90</v>
      </c>
      <c r="D65" s="274"/>
    </row>
    <row r="66" spans="1:4" s="4" customFormat="1" ht="20.149999999999999" customHeight="1" x14ac:dyDescent="0.3">
      <c r="A66" s="13" t="s">
        <v>363</v>
      </c>
      <c r="B66" s="14">
        <v>50</v>
      </c>
      <c r="C66" s="6" t="s">
        <v>10</v>
      </c>
      <c r="D66" s="273" t="s">
        <v>139</v>
      </c>
    </row>
    <row r="67" spans="1:4" s="4" customFormat="1" ht="20.149999999999999" customHeight="1" x14ac:dyDescent="0.3">
      <c r="A67" s="13" t="s">
        <v>493</v>
      </c>
      <c r="B67" s="14">
        <v>3.996</v>
      </c>
      <c r="C67" s="6" t="s">
        <v>10</v>
      </c>
      <c r="D67" s="273"/>
    </row>
    <row r="68" spans="1:4" s="4" customFormat="1" ht="20.149999999999999" customHeight="1" x14ac:dyDescent="0.3">
      <c r="A68" s="13" t="s">
        <v>197</v>
      </c>
      <c r="B68" s="14">
        <v>6</v>
      </c>
      <c r="C68" s="6" t="s">
        <v>10</v>
      </c>
      <c r="D68" s="273"/>
    </row>
    <row r="69" spans="1:4" s="4" customFormat="1" ht="20.149999999999999" customHeight="1" x14ac:dyDescent="0.3">
      <c r="A69" s="13" t="s">
        <v>365</v>
      </c>
      <c r="B69" s="14">
        <v>33.299999999999997</v>
      </c>
      <c r="C69" s="6" t="s">
        <v>10</v>
      </c>
      <c r="D69" s="273"/>
    </row>
    <row r="70" spans="1:4" s="4" customFormat="1" ht="20.149999999999999" customHeight="1" x14ac:dyDescent="0.3">
      <c r="A70" s="13" t="s">
        <v>151</v>
      </c>
      <c r="B70" s="14">
        <v>4</v>
      </c>
      <c r="C70" s="6" t="s">
        <v>10</v>
      </c>
      <c r="D70" s="273"/>
    </row>
    <row r="71" spans="1:4" s="4" customFormat="1" ht="20.149999999999999" customHeight="1" x14ac:dyDescent="0.3">
      <c r="A71" s="13" t="s">
        <v>153</v>
      </c>
      <c r="B71" s="14">
        <v>150</v>
      </c>
      <c r="C71" s="6" t="s">
        <v>10</v>
      </c>
      <c r="D71" s="273"/>
    </row>
    <row r="72" spans="1:4" s="4" customFormat="1" ht="20.149999999999999" customHeight="1" x14ac:dyDescent="0.3">
      <c r="A72" s="13" t="s">
        <v>155</v>
      </c>
      <c r="B72" s="14">
        <v>144</v>
      </c>
      <c r="C72" s="6" t="s">
        <v>10</v>
      </c>
      <c r="D72" s="273"/>
    </row>
    <row r="73" spans="1:4" s="4" customFormat="1" ht="20.149999999999999" customHeight="1" x14ac:dyDescent="0.3">
      <c r="A73" s="13" t="s">
        <v>616</v>
      </c>
      <c r="B73" s="14">
        <v>10</v>
      </c>
      <c r="C73" s="6" t="s">
        <v>10</v>
      </c>
      <c r="D73" s="273"/>
    </row>
    <row r="74" spans="1:4" s="4" customFormat="1" ht="20.149999999999999" customHeight="1" x14ac:dyDescent="0.3">
      <c r="A74" s="13" t="s">
        <v>138</v>
      </c>
      <c r="B74" s="14">
        <v>18</v>
      </c>
      <c r="C74" s="6" t="s">
        <v>10</v>
      </c>
      <c r="D74" s="273"/>
    </row>
    <row r="75" spans="1:4" s="4" customFormat="1" ht="20.149999999999999" customHeight="1" x14ac:dyDescent="0.3">
      <c r="A75" s="13" t="s">
        <v>199</v>
      </c>
      <c r="B75" s="14">
        <v>30</v>
      </c>
      <c r="C75" s="6" t="s">
        <v>10</v>
      </c>
      <c r="D75" s="273"/>
    </row>
    <row r="76" spans="1:4" s="4" customFormat="1" ht="20.149999999999999" customHeight="1" x14ac:dyDescent="0.3">
      <c r="A76" s="11" t="s">
        <v>112</v>
      </c>
      <c r="B76" s="12">
        <v>1000</v>
      </c>
      <c r="C76" s="10" t="s">
        <v>10</v>
      </c>
      <c r="D76" s="274" t="s">
        <v>27</v>
      </c>
    </row>
    <row r="77" spans="1:4" s="4" customFormat="1" ht="20.149999999999999" customHeight="1" x14ac:dyDescent="0.3">
      <c r="A77" s="11" t="s">
        <v>26</v>
      </c>
      <c r="B77" s="12">
        <v>40</v>
      </c>
      <c r="C77" s="10" t="s">
        <v>10</v>
      </c>
      <c r="D77" s="274"/>
    </row>
    <row r="78" spans="1:4" s="4" customFormat="1" ht="20.149999999999999" customHeight="1" x14ac:dyDescent="0.3">
      <c r="A78" s="11" t="s">
        <v>367</v>
      </c>
      <c r="B78" s="12">
        <v>100</v>
      </c>
      <c r="C78" s="10" t="s">
        <v>10</v>
      </c>
      <c r="D78" s="274"/>
    </row>
    <row r="79" spans="1:4" s="4" customFormat="1" ht="20.149999999999999" customHeight="1" x14ac:dyDescent="0.3">
      <c r="A79" s="11" t="s">
        <v>147</v>
      </c>
      <c r="B79" s="12">
        <v>1000</v>
      </c>
      <c r="C79" s="10" t="s">
        <v>10</v>
      </c>
      <c r="D79" s="274"/>
    </row>
    <row r="80" spans="1:4" s="4" customFormat="1" ht="20.149999999999999" customHeight="1" x14ac:dyDescent="0.3">
      <c r="A80" s="11" t="s">
        <v>161</v>
      </c>
      <c r="B80" s="12">
        <v>1500</v>
      </c>
      <c r="C80" s="10" t="s">
        <v>10</v>
      </c>
      <c r="D80" s="274"/>
    </row>
    <row r="81" spans="1:4" s="4" customFormat="1" ht="20.149999999999999" customHeight="1" x14ac:dyDescent="0.3">
      <c r="A81" s="13" t="s">
        <v>371</v>
      </c>
      <c r="B81" s="14">
        <v>90</v>
      </c>
      <c r="C81" s="6" t="s">
        <v>10</v>
      </c>
      <c r="D81" s="273" t="s">
        <v>32</v>
      </c>
    </row>
    <row r="82" spans="1:4" s="4" customFormat="1" ht="20.149999999999999" customHeight="1" x14ac:dyDescent="0.3">
      <c r="A82" s="13" t="s">
        <v>416</v>
      </c>
      <c r="B82" s="14">
        <v>300</v>
      </c>
      <c r="C82" s="6" t="s">
        <v>10</v>
      </c>
      <c r="D82" s="273"/>
    </row>
    <row r="83" spans="1:4" s="4" customFormat="1" ht="20.149999999999999" customHeight="1" x14ac:dyDescent="0.3">
      <c r="A83" s="13" t="s">
        <v>145</v>
      </c>
      <c r="B83" s="14">
        <v>400</v>
      </c>
      <c r="C83" s="6" t="s">
        <v>10</v>
      </c>
      <c r="D83" s="273"/>
    </row>
    <row r="84" spans="1:4" s="4" customFormat="1" ht="20.149999999999999" customHeight="1" x14ac:dyDescent="0.3">
      <c r="A84" s="13" t="s">
        <v>31</v>
      </c>
      <c r="B84" s="14">
        <v>100</v>
      </c>
      <c r="C84" s="6" t="s">
        <v>10</v>
      </c>
      <c r="D84" s="273"/>
    </row>
    <row r="85" spans="1:4" s="4" customFormat="1" ht="20.149999999999999" customHeight="1" x14ac:dyDescent="0.3">
      <c r="A85" s="13" t="s">
        <v>467</v>
      </c>
      <c r="B85" s="14">
        <v>100</v>
      </c>
      <c r="C85" s="6" t="s">
        <v>10</v>
      </c>
      <c r="D85" s="273"/>
    </row>
    <row r="86" spans="1:4" s="4" customFormat="1" ht="20.149999999999999" customHeight="1" x14ac:dyDescent="0.3">
      <c r="A86" s="11" t="s">
        <v>288</v>
      </c>
      <c r="B86" s="12">
        <v>30</v>
      </c>
      <c r="C86" s="10" t="s">
        <v>10</v>
      </c>
      <c r="D86" s="274" t="s">
        <v>255</v>
      </c>
    </row>
    <row r="87" spans="1:4" s="4" customFormat="1" ht="20.149999999999999" customHeight="1" x14ac:dyDescent="0.3">
      <c r="A87" s="11" t="s">
        <v>286</v>
      </c>
      <c r="B87" s="12">
        <v>24</v>
      </c>
      <c r="C87" s="10" t="s">
        <v>85</v>
      </c>
      <c r="D87" s="274"/>
    </row>
    <row r="88" spans="1:4" s="4" customFormat="1" ht="20.149999999999999" customHeight="1" x14ac:dyDescent="0.3">
      <c r="A88" s="11" t="s">
        <v>258</v>
      </c>
      <c r="B88" s="12">
        <v>100</v>
      </c>
      <c r="C88" s="10" t="s">
        <v>10</v>
      </c>
      <c r="D88" s="274"/>
    </row>
    <row r="89" spans="1:4" s="4" customFormat="1" ht="20.149999999999999" customHeight="1" x14ac:dyDescent="0.3">
      <c r="A89" s="11" t="s">
        <v>256</v>
      </c>
      <c r="B89" s="12">
        <v>6</v>
      </c>
      <c r="C89" s="10" t="s">
        <v>10</v>
      </c>
      <c r="D89" s="274"/>
    </row>
    <row r="90" spans="1:4" s="4" customFormat="1" ht="20.149999999999999" customHeight="1" x14ac:dyDescent="0.3">
      <c r="A90" s="13" t="s">
        <v>18</v>
      </c>
      <c r="B90" s="14">
        <v>800</v>
      </c>
      <c r="C90" s="6" t="s">
        <v>10</v>
      </c>
      <c r="D90" s="273" t="s">
        <v>9</v>
      </c>
    </row>
    <row r="91" spans="1:4" s="4" customFormat="1" ht="20.149999999999999" customHeight="1" x14ac:dyDescent="0.3">
      <c r="A91" s="13" t="s">
        <v>157</v>
      </c>
      <c r="B91" s="14">
        <v>60</v>
      </c>
      <c r="C91" s="6" t="s">
        <v>10</v>
      </c>
      <c r="D91" s="273"/>
    </row>
    <row r="92" spans="1:4" s="4" customFormat="1" ht="20.149999999999999" customHeight="1" x14ac:dyDescent="0.3">
      <c r="A92" s="13" t="s">
        <v>86</v>
      </c>
      <c r="B92" s="14">
        <v>240</v>
      </c>
      <c r="C92" s="6" t="s">
        <v>10</v>
      </c>
      <c r="D92" s="273"/>
    </row>
    <row r="93" spans="1:4" s="4" customFormat="1" ht="20.149999999999999" customHeight="1" x14ac:dyDescent="0.3">
      <c r="A93" s="13" t="s">
        <v>8</v>
      </c>
      <c r="B93" s="14">
        <v>240</v>
      </c>
      <c r="C93" s="6" t="s">
        <v>10</v>
      </c>
      <c r="D93" s="273"/>
    </row>
    <row r="94" spans="1:4" s="4" customFormat="1" ht="20.149999999999999" customHeight="1" x14ac:dyDescent="0.3">
      <c r="A94" s="11" t="s">
        <v>248</v>
      </c>
      <c r="B94" s="12">
        <v>192</v>
      </c>
      <c r="C94" s="10" t="s">
        <v>10</v>
      </c>
      <c r="D94" s="274" t="s">
        <v>186</v>
      </c>
    </row>
    <row r="95" spans="1:4" s="4" customFormat="1" ht="20.149999999999999" customHeight="1" x14ac:dyDescent="0.3">
      <c r="A95" s="11" t="s">
        <v>185</v>
      </c>
      <c r="B95" s="12">
        <v>2</v>
      </c>
      <c r="C95" s="10" t="s">
        <v>130</v>
      </c>
      <c r="D95" s="274"/>
    </row>
    <row r="96" spans="1:4" s="4" customFormat="1" ht="20.149999999999999" customHeight="1" x14ac:dyDescent="0.3">
      <c r="A96" s="11" t="s">
        <v>504</v>
      </c>
      <c r="B96" s="12">
        <v>750</v>
      </c>
      <c r="C96" s="10" t="s">
        <v>10</v>
      </c>
      <c r="D96" s="274"/>
    </row>
    <row r="97" spans="1:4" s="4" customFormat="1" ht="20.149999999999999" customHeight="1" x14ac:dyDescent="0.3">
      <c r="A97" s="11" t="s">
        <v>222</v>
      </c>
      <c r="B97" s="12">
        <v>300</v>
      </c>
      <c r="C97" s="10" t="s">
        <v>10</v>
      </c>
      <c r="D97" s="274"/>
    </row>
    <row r="98" spans="1:4" s="4" customFormat="1" ht="20.149999999999999" customHeight="1" x14ac:dyDescent="0.3">
      <c r="A98" s="11" t="s">
        <v>246</v>
      </c>
      <c r="B98" s="12">
        <v>48</v>
      </c>
      <c r="C98" s="10" t="s">
        <v>10</v>
      </c>
      <c r="D98" s="274"/>
    </row>
    <row r="99" spans="1:4" s="4" customFormat="1" ht="20.149999999999999" customHeight="1" x14ac:dyDescent="0.3">
      <c r="A99" s="11" t="s">
        <v>218</v>
      </c>
      <c r="B99" s="12">
        <v>300</v>
      </c>
      <c r="C99" s="10" t="s">
        <v>10</v>
      </c>
      <c r="D99" s="274"/>
    </row>
    <row r="100" spans="1:4" s="4" customFormat="1" ht="20.149999999999999" customHeight="1" x14ac:dyDescent="0.3">
      <c r="A100" s="11" t="s">
        <v>376</v>
      </c>
      <c r="B100" s="12">
        <v>550</v>
      </c>
      <c r="C100" s="10" t="s">
        <v>10</v>
      </c>
      <c r="D100" s="274"/>
    </row>
    <row r="101" spans="1:4" s="4" customFormat="1" ht="20.149999999999999" customHeight="1" x14ac:dyDescent="0.3">
      <c r="A101" s="11" t="s">
        <v>1509</v>
      </c>
      <c r="B101" s="12">
        <v>450</v>
      </c>
      <c r="C101" s="10" t="s">
        <v>10</v>
      </c>
      <c r="D101" s="274"/>
    </row>
    <row r="102" spans="1:4" s="4" customFormat="1" ht="20.149999999999999" customHeight="1" x14ac:dyDescent="0.3">
      <c r="A102" s="11" t="s">
        <v>209</v>
      </c>
      <c r="B102" s="12">
        <v>199.99199999999999</v>
      </c>
      <c r="C102" s="10" t="s">
        <v>10</v>
      </c>
      <c r="D102" s="274"/>
    </row>
    <row r="103" spans="1:4" s="4" customFormat="1" ht="20.149999999999999" customHeight="1" x14ac:dyDescent="0.3">
      <c r="A103" s="11" t="s">
        <v>439</v>
      </c>
      <c r="B103" s="12">
        <v>1</v>
      </c>
      <c r="C103" s="10" t="s">
        <v>10</v>
      </c>
      <c r="D103" s="274"/>
    </row>
    <row r="104" spans="1:4" s="4" customFormat="1" ht="20.149999999999999" customHeight="1" x14ac:dyDescent="0.3">
      <c r="A104" s="11" t="s">
        <v>445</v>
      </c>
      <c r="B104" s="12">
        <v>550</v>
      </c>
      <c r="C104" s="10" t="s">
        <v>10</v>
      </c>
      <c r="D104" s="274"/>
    </row>
    <row r="105" spans="1:4" s="4" customFormat="1" ht="20.149999999999999" customHeight="1" x14ac:dyDescent="0.3">
      <c r="A105" s="11" t="s">
        <v>232</v>
      </c>
      <c r="B105" s="12">
        <v>360</v>
      </c>
      <c r="C105" s="10" t="s">
        <v>10</v>
      </c>
      <c r="D105" s="274"/>
    </row>
    <row r="106" spans="1:4" s="4" customFormat="1" ht="20.149999999999999" customHeight="1" x14ac:dyDescent="0.3">
      <c r="A106" s="11" t="s">
        <v>224</v>
      </c>
      <c r="B106" s="12">
        <v>80</v>
      </c>
      <c r="C106" s="10" t="s">
        <v>10</v>
      </c>
      <c r="D106" s="274"/>
    </row>
    <row r="107" spans="1:4" s="4" customFormat="1" ht="20.149999999999999" customHeight="1" x14ac:dyDescent="0.3">
      <c r="A107" s="11" t="s">
        <v>210</v>
      </c>
      <c r="B107" s="12">
        <v>6</v>
      </c>
      <c r="C107" s="10" t="s">
        <v>59</v>
      </c>
      <c r="D107" s="274"/>
    </row>
    <row r="108" spans="1:4" s="4" customFormat="1" ht="20.149999999999999" customHeight="1" x14ac:dyDescent="0.3">
      <c r="A108" s="11" t="s">
        <v>239</v>
      </c>
      <c r="B108" s="12">
        <v>800</v>
      </c>
      <c r="C108" s="10" t="s">
        <v>10</v>
      </c>
      <c r="D108" s="274"/>
    </row>
    <row r="109" spans="1:4" s="4" customFormat="1" ht="20.149999999999999" customHeight="1" x14ac:dyDescent="0.3">
      <c r="A109" s="11" t="s">
        <v>237</v>
      </c>
      <c r="B109" s="12">
        <v>1000</v>
      </c>
      <c r="C109" s="10" t="s">
        <v>10</v>
      </c>
      <c r="D109" s="274"/>
    </row>
    <row r="110" spans="1:4" s="4" customFormat="1" ht="20.149999999999999" customHeight="1" x14ac:dyDescent="0.3">
      <c r="A110" s="11" t="s">
        <v>212</v>
      </c>
      <c r="B110" s="12">
        <v>500</v>
      </c>
      <c r="C110" s="10" t="s">
        <v>16</v>
      </c>
      <c r="D110" s="274"/>
    </row>
    <row r="111" spans="1:4" s="4" customFormat="1" ht="20.149999999999999" customHeight="1" x14ac:dyDescent="0.3">
      <c r="A111" s="13" t="s">
        <v>251</v>
      </c>
      <c r="B111" s="14">
        <v>60</v>
      </c>
      <c r="C111" s="6" t="s">
        <v>10</v>
      </c>
      <c r="D111" s="271" t="s">
        <v>206</v>
      </c>
    </row>
    <row r="112" spans="1:4" s="4" customFormat="1" ht="20.149999999999999" customHeight="1" x14ac:dyDescent="0.3">
      <c r="A112" s="13" t="s">
        <v>205</v>
      </c>
      <c r="B112" s="14">
        <v>30</v>
      </c>
      <c r="C112" s="6" t="s">
        <v>10</v>
      </c>
      <c r="D112" s="273"/>
    </row>
    <row r="113" spans="1:4" s="4" customFormat="1" ht="20.149999999999999" customHeight="1" x14ac:dyDescent="0.3">
      <c r="A113" s="13" t="s">
        <v>230</v>
      </c>
      <c r="B113" s="14">
        <v>600</v>
      </c>
      <c r="C113" s="6" t="s">
        <v>10</v>
      </c>
      <c r="D113" s="273"/>
    </row>
    <row r="114" spans="1:4" s="4" customFormat="1" ht="20.149999999999999" customHeight="1" x14ac:dyDescent="0.3">
      <c r="A114" s="13" t="s">
        <v>241</v>
      </c>
      <c r="B114" s="14">
        <v>200</v>
      </c>
      <c r="C114" s="6" t="s">
        <v>10</v>
      </c>
      <c r="D114" s="273"/>
    </row>
    <row r="115" spans="1:4" s="4" customFormat="1" ht="20.149999999999999" customHeight="1" x14ac:dyDescent="0.3">
      <c r="A115" s="13" t="s">
        <v>207</v>
      </c>
      <c r="B115" s="14">
        <v>220</v>
      </c>
      <c r="C115" s="6" t="s">
        <v>10</v>
      </c>
      <c r="D115" s="273"/>
    </row>
    <row r="116" spans="1:4" s="4" customFormat="1" ht="20.149999999999999" customHeight="1" x14ac:dyDescent="0.3">
      <c r="A116" s="13" t="s">
        <v>214</v>
      </c>
      <c r="B116" s="14">
        <v>30</v>
      </c>
      <c r="C116" s="6" t="s">
        <v>10</v>
      </c>
      <c r="D116" s="273"/>
    </row>
    <row r="117" spans="1:4" s="4" customFormat="1" ht="20.149999999999999" customHeight="1" x14ac:dyDescent="0.3">
      <c r="A117" s="13" t="s">
        <v>243</v>
      </c>
      <c r="B117" s="14">
        <v>120</v>
      </c>
      <c r="C117" s="6" t="s">
        <v>10</v>
      </c>
      <c r="D117" s="273"/>
    </row>
    <row r="118" spans="1:4" s="4" customFormat="1" ht="20.149999999999999" customHeight="1" x14ac:dyDescent="0.3">
      <c r="A118" s="13" t="s">
        <v>220</v>
      </c>
      <c r="B118" s="14">
        <v>30</v>
      </c>
      <c r="C118" s="6" t="s">
        <v>10</v>
      </c>
      <c r="D118" s="273"/>
    </row>
    <row r="119" spans="1:4" s="4" customFormat="1" ht="20.149999999999999" customHeight="1" x14ac:dyDescent="0.3">
      <c r="A119" s="11" t="s">
        <v>195</v>
      </c>
      <c r="B119" s="12">
        <v>320</v>
      </c>
      <c r="C119" s="10" t="s">
        <v>5</v>
      </c>
      <c r="D119" s="274" t="s">
        <v>1504</v>
      </c>
    </row>
    <row r="120" spans="1:4" s="4" customFormat="1" ht="20.149999999999999" customHeight="1" x14ac:dyDescent="0.3">
      <c r="A120" s="11" t="s">
        <v>385</v>
      </c>
      <c r="B120" s="12">
        <v>99.9</v>
      </c>
      <c r="C120" s="10" t="s">
        <v>10</v>
      </c>
      <c r="D120" s="274"/>
    </row>
    <row r="121" spans="1:4" s="4" customFormat="1" ht="20.149999999999999" customHeight="1" x14ac:dyDescent="0.3">
      <c r="A121" s="11" t="s">
        <v>353</v>
      </c>
      <c r="B121" s="12">
        <v>667</v>
      </c>
      <c r="C121" s="10" t="s">
        <v>10</v>
      </c>
      <c r="D121" s="274"/>
    </row>
    <row r="122" spans="1:4" s="4" customFormat="1" ht="20.149999999999999" customHeight="1" x14ac:dyDescent="0.3">
      <c r="A122" s="11" t="s">
        <v>3</v>
      </c>
      <c r="B122" s="12">
        <v>625</v>
      </c>
      <c r="C122" s="10" t="s">
        <v>5</v>
      </c>
      <c r="D122" s="274"/>
    </row>
    <row r="123" spans="1:4" s="4" customFormat="1" ht="20.149999999999999" customHeight="1" x14ac:dyDescent="0.3">
      <c r="A123" s="11" t="s">
        <v>12</v>
      </c>
      <c r="B123" s="12">
        <v>5000</v>
      </c>
      <c r="C123" s="10" t="s">
        <v>5</v>
      </c>
      <c r="D123" s="274"/>
    </row>
    <row r="124" spans="1:4" s="4" customFormat="1" ht="20.149999999999999" customHeight="1" x14ac:dyDescent="0.3">
      <c r="A124" s="11" t="s">
        <v>51</v>
      </c>
      <c r="B124" s="12">
        <v>350</v>
      </c>
      <c r="C124" s="10" t="s">
        <v>5</v>
      </c>
      <c r="D124" s="274"/>
    </row>
    <row r="125" spans="1:4" s="4" customFormat="1" ht="20.149999999999999" customHeight="1" x14ac:dyDescent="0.3">
      <c r="A125" s="11" t="s">
        <v>149</v>
      </c>
      <c r="B125" s="12">
        <v>192</v>
      </c>
      <c r="C125" s="10" t="s">
        <v>5</v>
      </c>
      <c r="D125" s="274"/>
    </row>
    <row r="126" spans="1:4" s="4" customFormat="1" ht="20.149999999999999" customHeight="1" x14ac:dyDescent="0.3">
      <c r="A126" s="11" t="s">
        <v>166</v>
      </c>
      <c r="B126" s="12">
        <v>1000</v>
      </c>
      <c r="C126" s="10" t="s">
        <v>5</v>
      </c>
      <c r="D126" s="274"/>
    </row>
    <row r="127" spans="1:4" s="4" customFormat="1" ht="20.149999999999999" customHeight="1" x14ac:dyDescent="0.3">
      <c r="A127" s="11" t="s">
        <v>164</v>
      </c>
      <c r="B127" s="12">
        <v>24</v>
      </c>
      <c r="C127" s="10" t="s">
        <v>10</v>
      </c>
      <c r="D127" s="274"/>
    </row>
    <row r="128" spans="1:4" s="4" customFormat="1" ht="20.149999999999999" customHeight="1" x14ac:dyDescent="0.3">
      <c r="A128" s="13" t="s">
        <v>260</v>
      </c>
      <c r="B128" s="14">
        <v>432</v>
      </c>
      <c r="C128" s="6" t="s">
        <v>10</v>
      </c>
      <c r="D128" s="273" t="s">
        <v>103</v>
      </c>
    </row>
    <row r="129" spans="1:4" s="4" customFormat="1" ht="20.149999999999999" customHeight="1" x14ac:dyDescent="0.3">
      <c r="A129" s="13" t="s">
        <v>253</v>
      </c>
      <c r="B129" s="14">
        <v>300</v>
      </c>
      <c r="C129" s="6" t="s">
        <v>10</v>
      </c>
      <c r="D129" s="273"/>
    </row>
    <row r="130" spans="1:4" s="4" customFormat="1" ht="20.149999999999999" customHeight="1" x14ac:dyDescent="0.3">
      <c r="A130" s="13" t="s">
        <v>102</v>
      </c>
      <c r="B130" s="14">
        <v>6</v>
      </c>
      <c r="C130" s="6" t="s">
        <v>10</v>
      </c>
      <c r="D130" s="273"/>
    </row>
    <row r="131" spans="1:4" s="4" customFormat="1" ht="20.149999999999999" customHeight="1" x14ac:dyDescent="0.3">
      <c r="A131" s="13" t="s">
        <v>175</v>
      </c>
      <c r="B131" s="14">
        <v>25000</v>
      </c>
      <c r="C131" s="6" t="s">
        <v>10</v>
      </c>
      <c r="D131" s="273"/>
    </row>
    <row r="132" spans="1:4" s="4" customFormat="1" ht="20.149999999999999" customHeight="1" x14ac:dyDescent="0.3">
      <c r="A132" s="13" t="s">
        <v>278</v>
      </c>
      <c r="B132" s="14">
        <v>5</v>
      </c>
      <c r="C132" s="6" t="s">
        <v>10</v>
      </c>
      <c r="D132" s="273"/>
    </row>
    <row r="133" spans="1:4" s="4" customFormat="1" ht="20.149999999999999" customHeight="1" x14ac:dyDescent="0.3">
      <c r="A133" s="13" t="s">
        <v>282</v>
      </c>
      <c r="B133" s="14">
        <v>6</v>
      </c>
      <c r="C133" s="6" t="s">
        <v>130</v>
      </c>
      <c r="D133" s="273"/>
    </row>
    <row r="134" spans="1:4" s="4" customFormat="1" ht="20.149999999999999" customHeight="1" x14ac:dyDescent="0.3">
      <c r="A134" s="13" t="s">
        <v>280</v>
      </c>
      <c r="B134" s="14">
        <v>6</v>
      </c>
      <c r="C134" s="6" t="s">
        <v>130</v>
      </c>
      <c r="D134" s="273"/>
    </row>
    <row r="135" spans="1:4" s="4" customFormat="1" ht="20.149999999999999" customHeight="1" x14ac:dyDescent="0.3">
      <c r="A135" s="13" t="s">
        <v>268</v>
      </c>
      <c r="B135" s="14">
        <v>350</v>
      </c>
      <c r="C135" s="6" t="s">
        <v>269</v>
      </c>
      <c r="D135" s="273"/>
    </row>
    <row r="136" spans="1:4" s="4" customFormat="1" ht="20.149999999999999" customHeight="1" x14ac:dyDescent="0.3">
      <c r="A136" s="13" t="s">
        <v>271</v>
      </c>
      <c r="B136" s="14">
        <v>24</v>
      </c>
      <c r="C136" s="6" t="s">
        <v>10</v>
      </c>
      <c r="D136" s="273"/>
    </row>
    <row r="137" spans="1:4" s="4" customFormat="1" ht="20.149999999999999" customHeight="1" x14ac:dyDescent="0.3">
      <c r="A137" s="11" t="s">
        <v>37</v>
      </c>
      <c r="B137" s="12">
        <v>10</v>
      </c>
      <c r="C137" s="10" t="s">
        <v>75</v>
      </c>
      <c r="D137" s="274" t="s">
        <v>38</v>
      </c>
    </row>
    <row r="138" spans="1:4" s="4" customFormat="1" ht="20.149999999999999" customHeight="1" x14ac:dyDescent="0.3">
      <c r="A138" s="11" t="s">
        <v>58</v>
      </c>
      <c r="B138" s="12">
        <v>10</v>
      </c>
      <c r="C138" s="10" t="s">
        <v>130</v>
      </c>
      <c r="D138" s="274"/>
    </row>
    <row r="139" spans="1:4" s="4" customFormat="1" ht="20.149999999999999" customHeight="1" x14ac:dyDescent="0.3">
      <c r="A139" s="11" t="s">
        <v>402</v>
      </c>
      <c r="B139" s="12">
        <v>0.999</v>
      </c>
      <c r="C139" s="10" t="s">
        <v>10</v>
      </c>
      <c r="D139" s="274"/>
    </row>
    <row r="140" spans="1:4" s="4" customFormat="1" ht="20.149999999999999" customHeight="1" x14ac:dyDescent="0.3">
      <c r="A140" s="11" t="s">
        <v>216</v>
      </c>
      <c r="B140" s="12">
        <v>12</v>
      </c>
      <c r="C140" s="10" t="s">
        <v>130</v>
      </c>
      <c r="D140" s="274"/>
    </row>
    <row r="141" spans="1:4" s="4" customFormat="1" ht="20.149999999999999" customHeight="1" x14ac:dyDescent="0.3">
      <c r="A141" s="13" t="s">
        <v>299</v>
      </c>
      <c r="B141" s="14">
        <v>50</v>
      </c>
      <c r="C141" s="6" t="s">
        <v>10</v>
      </c>
      <c r="D141" s="273" t="s">
        <v>511</v>
      </c>
    </row>
    <row r="142" spans="1:4" s="4" customFormat="1" ht="20.149999999999999" customHeight="1" x14ac:dyDescent="0.3">
      <c r="A142" s="13" t="s">
        <v>275</v>
      </c>
      <c r="B142" s="14">
        <v>16</v>
      </c>
      <c r="C142" s="6" t="s">
        <v>10</v>
      </c>
      <c r="D142" s="273"/>
    </row>
    <row r="143" spans="1:4" s="4" customFormat="1" ht="20.149999999999999" customHeight="1" x14ac:dyDescent="0.3">
      <c r="A143" s="13" t="s">
        <v>345</v>
      </c>
      <c r="B143" s="14">
        <v>1</v>
      </c>
      <c r="C143" s="6" t="s">
        <v>10</v>
      </c>
      <c r="D143" s="273"/>
    </row>
    <row r="144" spans="1:4" s="4" customFormat="1" ht="20.149999999999999" customHeight="1" x14ac:dyDescent="0.3">
      <c r="A144" s="13" t="s">
        <v>431</v>
      </c>
      <c r="B144" s="14">
        <v>0.999</v>
      </c>
      <c r="C144" s="6" t="s">
        <v>429</v>
      </c>
      <c r="D144" s="273"/>
    </row>
    <row r="145" spans="1:4" s="4" customFormat="1" ht="20.149999999999999" customHeight="1" x14ac:dyDescent="0.3">
      <c r="A145" s="13" t="s">
        <v>428</v>
      </c>
      <c r="B145" s="14">
        <v>0.999</v>
      </c>
      <c r="C145" s="6" t="s">
        <v>429</v>
      </c>
      <c r="D145" s="273"/>
    </row>
    <row r="146" spans="1:4" s="4" customFormat="1" ht="20.149999999999999" customHeight="1" x14ac:dyDescent="0.3">
      <c r="A146" s="13" t="s">
        <v>387</v>
      </c>
      <c r="B146" s="14">
        <v>1</v>
      </c>
      <c r="C146" s="6" t="s">
        <v>10</v>
      </c>
      <c r="D146" s="273"/>
    </row>
    <row r="147" spans="1:4" s="4" customFormat="1" ht="20.149999999999999" customHeight="1" x14ac:dyDescent="0.3">
      <c r="A147" s="13" t="s">
        <v>450</v>
      </c>
      <c r="B147" s="14">
        <v>0.999</v>
      </c>
      <c r="C147" s="6" t="s">
        <v>10</v>
      </c>
      <c r="D147" s="273"/>
    </row>
    <row r="148" spans="1:4" s="4" customFormat="1" ht="20.149999999999999" customHeight="1" x14ac:dyDescent="0.3">
      <c r="A148" s="13" t="s">
        <v>389</v>
      </c>
      <c r="B148" s="14">
        <v>3</v>
      </c>
      <c r="C148" s="6" t="s">
        <v>10</v>
      </c>
      <c r="D148" s="273"/>
    </row>
    <row r="149" spans="1:4" s="4" customFormat="1" ht="20.149999999999999" customHeight="1" x14ac:dyDescent="0.3">
      <c r="A149" s="13" t="s">
        <v>424</v>
      </c>
      <c r="B149" s="14">
        <v>1</v>
      </c>
      <c r="C149" s="6" t="s">
        <v>10</v>
      </c>
      <c r="D149" s="273"/>
    </row>
    <row r="150" spans="1:4" s="4" customFormat="1" ht="20.149999999999999" customHeight="1" x14ac:dyDescent="0.3">
      <c r="A150" s="13" t="s">
        <v>338</v>
      </c>
      <c r="B150" s="14">
        <v>25</v>
      </c>
      <c r="C150" s="6" t="s">
        <v>5</v>
      </c>
      <c r="D150" s="273"/>
    </row>
    <row r="151" spans="1:4" s="4" customFormat="1" ht="20.149999999999999" customHeight="1" x14ac:dyDescent="0.3">
      <c r="A151" s="13" t="s">
        <v>441</v>
      </c>
      <c r="B151" s="14">
        <v>1</v>
      </c>
      <c r="C151" s="6" t="s">
        <v>10</v>
      </c>
      <c r="D151" s="273"/>
    </row>
    <row r="152" spans="1:4" s="4" customFormat="1" ht="20.149999999999999" customHeight="1" x14ac:dyDescent="0.3">
      <c r="A152" s="13" t="s">
        <v>391</v>
      </c>
      <c r="B152" s="14">
        <v>4</v>
      </c>
      <c r="C152" s="6" t="s">
        <v>10</v>
      </c>
      <c r="D152" s="273"/>
    </row>
    <row r="153" spans="1:4" s="4" customFormat="1" ht="20.149999999999999" customHeight="1" x14ac:dyDescent="0.3">
      <c r="A153" s="13" t="s">
        <v>496</v>
      </c>
      <c r="B153" s="14">
        <v>4</v>
      </c>
      <c r="C153" s="6" t="s">
        <v>10</v>
      </c>
      <c r="D153" s="273"/>
    </row>
    <row r="154" spans="1:4" s="4" customFormat="1" ht="20.149999999999999" customHeight="1" x14ac:dyDescent="0.3">
      <c r="A154" s="11" t="s">
        <v>329</v>
      </c>
      <c r="B154" s="12">
        <v>2</v>
      </c>
      <c r="C154" s="10" t="s">
        <v>10</v>
      </c>
      <c r="D154" s="274" t="s">
        <v>330</v>
      </c>
    </row>
    <row r="155" spans="1:4" s="4" customFormat="1" ht="20.149999999999999" customHeight="1" x14ac:dyDescent="0.3">
      <c r="A155" s="11" t="s">
        <v>334</v>
      </c>
      <c r="B155" s="12">
        <v>7</v>
      </c>
      <c r="C155" s="10" t="s">
        <v>10</v>
      </c>
      <c r="D155" s="274"/>
    </row>
    <row r="156" spans="1:4" s="4" customFormat="1" ht="20.149999999999999" customHeight="1" x14ac:dyDescent="0.3">
      <c r="A156" s="11" t="s">
        <v>336</v>
      </c>
      <c r="B156" s="12">
        <v>1</v>
      </c>
      <c r="C156" s="10" t="s">
        <v>10</v>
      </c>
      <c r="D156" s="274"/>
    </row>
    <row r="157" spans="1:4" s="4" customFormat="1" ht="20.149999999999999" customHeight="1" x14ac:dyDescent="0.3">
      <c r="A157" s="11" t="s">
        <v>340</v>
      </c>
      <c r="B157" s="12">
        <v>12</v>
      </c>
      <c r="C157" s="10" t="s">
        <v>10</v>
      </c>
      <c r="D157" s="274"/>
    </row>
    <row r="158" spans="1:4" s="4" customFormat="1" ht="20.149999999999999" customHeight="1" x14ac:dyDescent="0.3">
      <c r="A158" s="11" t="s">
        <v>342</v>
      </c>
      <c r="B158" s="12">
        <v>3</v>
      </c>
      <c r="C158" s="10" t="s">
        <v>10</v>
      </c>
      <c r="D158" s="274"/>
    </row>
    <row r="159" spans="1:4" s="4" customFormat="1" ht="20.149999999999999" customHeight="1" x14ac:dyDescent="0.3">
      <c r="A159" s="11" t="s">
        <v>383</v>
      </c>
      <c r="B159" s="12">
        <v>1</v>
      </c>
      <c r="C159" s="10" t="s">
        <v>10</v>
      </c>
      <c r="D159" s="274"/>
    </row>
    <row r="160" spans="1:4" s="4" customFormat="1" ht="20.149999999999999" customHeight="1" x14ac:dyDescent="0.3">
      <c r="A160" s="13" t="s">
        <v>284</v>
      </c>
      <c r="B160" s="14">
        <v>8.0039999999999996</v>
      </c>
      <c r="C160" s="6" t="s">
        <v>130</v>
      </c>
      <c r="D160" s="273" t="s">
        <v>266</v>
      </c>
    </row>
    <row r="161" spans="1:4" s="4" customFormat="1" ht="20.149999999999999" customHeight="1" x14ac:dyDescent="0.3">
      <c r="A161" s="13" t="s">
        <v>265</v>
      </c>
      <c r="B161" s="14">
        <v>12</v>
      </c>
      <c r="C161" s="6" t="s">
        <v>130</v>
      </c>
      <c r="D161" s="273"/>
    </row>
    <row r="162" spans="1:4" s="4" customFormat="1" ht="20.149999999999999" customHeight="1" x14ac:dyDescent="0.3">
      <c r="A162" s="11" t="s">
        <v>82</v>
      </c>
      <c r="B162" s="12">
        <v>12</v>
      </c>
      <c r="C162" s="10" t="s">
        <v>7</v>
      </c>
      <c r="D162" s="10" t="s">
        <v>83</v>
      </c>
    </row>
    <row r="163" spans="1:4" s="4" customFormat="1" ht="20.149999999999999" customHeight="1" x14ac:dyDescent="0.3">
      <c r="A163" s="13" t="s">
        <v>466</v>
      </c>
      <c r="B163" s="14">
        <v>0</v>
      </c>
      <c r="C163" s="6" t="s">
        <v>10</v>
      </c>
      <c r="D163" s="273" t="s">
        <v>567</v>
      </c>
    </row>
    <row r="164" spans="1:4" s="4" customFormat="1" ht="20.149999999999999" customHeight="1" x14ac:dyDescent="0.3">
      <c r="A164" s="13" t="s">
        <v>344</v>
      </c>
      <c r="B164" s="14">
        <v>2</v>
      </c>
      <c r="C164" s="6" t="s">
        <v>10</v>
      </c>
      <c r="D164" s="273"/>
    </row>
    <row r="165" spans="1:4" s="4" customFormat="1" ht="20.149999999999999" customHeight="1" x14ac:dyDescent="0.3">
      <c r="A165" s="13" t="s">
        <v>404</v>
      </c>
      <c r="B165" s="14">
        <v>300</v>
      </c>
      <c r="C165" s="6" t="s">
        <v>10</v>
      </c>
      <c r="D165" s="273"/>
    </row>
    <row r="166" spans="1:4" s="4" customFormat="1" ht="20.149999999999999" customHeight="1" x14ac:dyDescent="0.3">
      <c r="A166" s="13" t="s">
        <v>406</v>
      </c>
      <c r="B166" s="14">
        <v>45</v>
      </c>
      <c r="C166" s="6" t="s">
        <v>10</v>
      </c>
      <c r="D166" s="273"/>
    </row>
    <row r="167" spans="1:4" s="4" customFormat="1" ht="20.149999999999999" customHeight="1" x14ac:dyDescent="0.3">
      <c r="A167" s="13" t="s">
        <v>303</v>
      </c>
      <c r="B167" s="14">
        <v>1</v>
      </c>
      <c r="C167" s="6" t="s">
        <v>7</v>
      </c>
      <c r="D167" s="273"/>
    </row>
    <row r="168" spans="1:4" s="4" customFormat="1" ht="20.149999999999999" customHeight="1" x14ac:dyDescent="0.3">
      <c r="A168" s="13" t="s">
        <v>262</v>
      </c>
      <c r="B168" s="14">
        <v>4</v>
      </c>
      <c r="C168" s="6" t="s">
        <v>39</v>
      </c>
      <c r="D168" s="273"/>
    </row>
    <row r="169" spans="1:4" s="4" customFormat="1" ht="20.149999999999999" customHeight="1" x14ac:dyDescent="0.3">
      <c r="A169" s="13" t="s">
        <v>399</v>
      </c>
      <c r="B169" s="14">
        <v>0</v>
      </c>
      <c r="C169" s="6" t="s">
        <v>7</v>
      </c>
      <c r="D169" s="273"/>
    </row>
    <row r="170" spans="1:4" s="4" customFormat="1" ht="20.149999999999999" customHeight="1" x14ac:dyDescent="0.3">
      <c r="A170" s="11" t="s">
        <v>68</v>
      </c>
      <c r="B170" s="12">
        <v>5</v>
      </c>
      <c r="C170" s="10" t="s">
        <v>70</v>
      </c>
      <c r="D170" s="274" t="s">
        <v>69</v>
      </c>
    </row>
    <row r="171" spans="1:4" s="4" customFormat="1" ht="20.149999999999999" customHeight="1" x14ac:dyDescent="0.3">
      <c r="A171" s="11" t="s">
        <v>72</v>
      </c>
      <c r="B171" s="12">
        <v>4</v>
      </c>
      <c r="C171" s="10" t="s">
        <v>70</v>
      </c>
      <c r="D171" s="274"/>
    </row>
    <row r="172" spans="1:4" s="4" customFormat="1" ht="20.149999999999999" customHeight="1" x14ac:dyDescent="0.3">
      <c r="A172" s="11" t="s">
        <v>508</v>
      </c>
      <c r="B172" s="12">
        <v>1</v>
      </c>
      <c r="C172" s="10" t="s">
        <v>507</v>
      </c>
      <c r="D172" s="274"/>
    </row>
    <row r="173" spans="1:4" s="4" customFormat="1" ht="20.149999999999999" customHeight="1" x14ac:dyDescent="0.3">
      <c r="A173" s="13" t="s">
        <v>397</v>
      </c>
      <c r="B173" s="14">
        <v>25</v>
      </c>
      <c r="C173" s="6" t="s">
        <v>10</v>
      </c>
      <c r="D173" s="273" t="s">
        <v>131</v>
      </c>
    </row>
    <row r="174" spans="1:4" s="4" customFormat="1" ht="20.149999999999999" customHeight="1" x14ac:dyDescent="0.3">
      <c r="A174" s="13" t="s">
        <v>395</v>
      </c>
      <c r="B174" s="14">
        <v>50</v>
      </c>
      <c r="C174" s="6" t="s">
        <v>10</v>
      </c>
      <c r="D174" s="273"/>
    </row>
    <row r="175" spans="1:4" s="4" customFormat="1" ht="20.149999999999999" customHeight="1" x14ac:dyDescent="0.3">
      <c r="A175" s="13" t="s">
        <v>547</v>
      </c>
      <c r="B175" s="14">
        <v>1</v>
      </c>
      <c r="C175" s="6" t="s">
        <v>10</v>
      </c>
      <c r="D175" s="273"/>
    </row>
    <row r="176" spans="1:4" s="4" customFormat="1" ht="20.149999999999999" customHeight="1" x14ac:dyDescent="0.3">
      <c r="A176" s="11" t="s">
        <v>464</v>
      </c>
      <c r="B176" s="12">
        <v>1</v>
      </c>
      <c r="C176" s="10" t="s">
        <v>10</v>
      </c>
      <c r="D176" s="274" t="s">
        <v>434</v>
      </c>
    </row>
    <row r="177" spans="1:4" s="4" customFormat="1" ht="20.149999999999999" customHeight="1" x14ac:dyDescent="0.3">
      <c r="A177" s="11" t="s">
        <v>458</v>
      </c>
      <c r="B177" s="12">
        <v>1</v>
      </c>
      <c r="C177" s="10" t="s">
        <v>10</v>
      </c>
      <c r="D177" s="274"/>
    </row>
    <row r="178" spans="1:4" s="4" customFormat="1" ht="20.149999999999999" customHeight="1" x14ac:dyDescent="0.3">
      <c r="A178" s="11" t="s">
        <v>460</v>
      </c>
      <c r="B178" s="12">
        <v>1</v>
      </c>
      <c r="C178" s="10" t="s">
        <v>10</v>
      </c>
      <c r="D178" s="274"/>
    </row>
    <row r="179" spans="1:4" s="4" customFormat="1" ht="20.149999999999999" customHeight="1" x14ac:dyDescent="0.3">
      <c r="A179" s="11" t="s">
        <v>456</v>
      </c>
      <c r="B179" s="12">
        <v>1</v>
      </c>
      <c r="C179" s="10" t="s">
        <v>10</v>
      </c>
      <c r="D179" s="274"/>
    </row>
    <row r="180" spans="1:4" s="4" customFormat="1" ht="20.149999999999999" customHeight="1" x14ac:dyDescent="0.3">
      <c r="A180" s="11" t="s">
        <v>462</v>
      </c>
      <c r="B180" s="12">
        <v>1</v>
      </c>
      <c r="C180" s="10" t="s">
        <v>10</v>
      </c>
      <c r="D180" s="274"/>
    </row>
    <row r="181" spans="1:4" s="4" customFormat="1" ht="20.149999999999999" customHeight="1" x14ac:dyDescent="0.3">
      <c r="A181" s="11" t="s">
        <v>454</v>
      </c>
      <c r="B181" s="12">
        <v>1</v>
      </c>
      <c r="C181" s="10" t="s">
        <v>10</v>
      </c>
      <c r="D181" s="274"/>
    </row>
    <row r="182" spans="1:4" s="4" customFormat="1" ht="20.149999999999999" customHeight="1" x14ac:dyDescent="0.3">
      <c r="A182" s="11" t="s">
        <v>548</v>
      </c>
      <c r="B182" s="12">
        <v>1</v>
      </c>
      <c r="C182" s="10" t="s">
        <v>10</v>
      </c>
      <c r="D182" s="274"/>
    </row>
    <row r="183" spans="1:4" s="4" customFormat="1" ht="20.149999999999999" customHeight="1" x14ac:dyDescent="0.3">
      <c r="A183" s="11" t="s">
        <v>436</v>
      </c>
      <c r="B183" s="12">
        <v>1</v>
      </c>
      <c r="C183" s="10" t="s">
        <v>10</v>
      </c>
      <c r="D183" s="274"/>
    </row>
    <row r="184" spans="1:4" s="4" customFormat="1" ht="20.149999999999999" customHeight="1" x14ac:dyDescent="0.3">
      <c r="A184" s="11" t="s">
        <v>433</v>
      </c>
      <c r="B184" s="12">
        <v>1</v>
      </c>
      <c r="C184" s="10" t="s">
        <v>10</v>
      </c>
      <c r="D184" s="274"/>
    </row>
    <row r="185" spans="1:4" s="4" customFormat="1" ht="20.149999999999999" customHeight="1" x14ac:dyDescent="0.3">
      <c r="A185" s="11" t="s">
        <v>452</v>
      </c>
      <c r="B185" s="12">
        <v>1</v>
      </c>
      <c r="C185" s="10" t="s">
        <v>10</v>
      </c>
      <c r="D185" s="274"/>
    </row>
    <row r="186" spans="1:4" s="4" customFormat="1" ht="20.149999999999999" customHeight="1" x14ac:dyDescent="0.3">
      <c r="A186" s="13" t="s">
        <v>509</v>
      </c>
      <c r="B186" s="14"/>
      <c r="C186" s="6"/>
      <c r="D186" s="273" t="s">
        <v>485</v>
      </c>
    </row>
    <row r="187" spans="1:4" s="4" customFormat="1" ht="20.149999999999999" customHeight="1" x14ac:dyDescent="0.3">
      <c r="A187" s="13" t="s">
        <v>128</v>
      </c>
      <c r="B187" s="14">
        <v>75</v>
      </c>
      <c r="C187" s="6" t="s">
        <v>16</v>
      </c>
      <c r="D187" s="273"/>
    </row>
    <row r="188" spans="1:4" s="4" customFormat="1" ht="20.149999999999999" customHeight="1" x14ac:dyDescent="0.3">
      <c r="A188" s="13" t="s">
        <v>412</v>
      </c>
      <c r="B188" s="14">
        <v>280</v>
      </c>
      <c r="C188" s="6" t="s">
        <v>10</v>
      </c>
      <c r="D188" s="273"/>
    </row>
    <row r="189" spans="1:4" s="4" customFormat="1" ht="20.149999999999999" customHeight="1" x14ac:dyDescent="0.3">
      <c r="A189" s="11" t="s">
        <v>380</v>
      </c>
      <c r="B189" s="12">
        <v>75</v>
      </c>
      <c r="C189" s="10" t="s">
        <v>10</v>
      </c>
      <c r="D189" s="10" t="s">
        <v>381</v>
      </c>
    </row>
    <row r="190" spans="1:4" s="4" customFormat="1" ht="20.149999999999999" customHeight="1" x14ac:dyDescent="0.3">
      <c r="A190" s="13" t="s">
        <v>110</v>
      </c>
      <c r="B190" s="14">
        <v>125</v>
      </c>
      <c r="C190" s="6" t="s">
        <v>10</v>
      </c>
      <c r="D190" s="273" t="s">
        <v>486</v>
      </c>
    </row>
    <row r="191" spans="1:4" s="4" customFormat="1" ht="20.149999999999999" customHeight="1" x14ac:dyDescent="0.3">
      <c r="A191" s="13" t="s">
        <v>20</v>
      </c>
      <c r="B191" s="14">
        <v>0</v>
      </c>
      <c r="C191" s="6" t="s">
        <v>10</v>
      </c>
      <c r="D191" s="273"/>
    </row>
    <row r="192" spans="1:4" s="4" customFormat="1" ht="20.149999999999999" customHeight="1" x14ac:dyDescent="0.3">
      <c r="A192" s="13" t="s">
        <v>318</v>
      </c>
      <c r="B192" s="14">
        <v>18</v>
      </c>
      <c r="C192" s="6" t="s">
        <v>10</v>
      </c>
      <c r="D192" s="273"/>
    </row>
    <row r="193" spans="1:4" s="4" customFormat="1" ht="20.149999999999999" customHeight="1" x14ac:dyDescent="0.3">
      <c r="A193" s="13" t="s">
        <v>400</v>
      </c>
      <c r="B193" s="14">
        <v>500</v>
      </c>
      <c r="C193" s="6" t="s">
        <v>10</v>
      </c>
      <c r="D193" s="273"/>
    </row>
    <row r="194" spans="1:4" s="4" customFormat="1" ht="20.149999999999999" customHeight="1" x14ac:dyDescent="0.3">
      <c r="A194" s="13" t="s">
        <v>546</v>
      </c>
      <c r="B194" s="14">
        <v>500</v>
      </c>
      <c r="C194" s="6" t="s">
        <v>10</v>
      </c>
      <c r="D194" s="273"/>
    </row>
    <row r="195" spans="1:4" s="4" customFormat="1" ht="20.149999999999999" customHeight="1" x14ac:dyDescent="0.3">
      <c r="A195" s="13" t="s">
        <v>297</v>
      </c>
      <c r="B195" s="14">
        <v>705</v>
      </c>
      <c r="C195" s="6" t="s">
        <v>10</v>
      </c>
      <c r="D195" s="273"/>
    </row>
    <row r="196" spans="1:4" s="4" customFormat="1" ht="20.149999999999999" customHeight="1" x14ac:dyDescent="0.3">
      <c r="A196" s="13" t="s">
        <v>393</v>
      </c>
      <c r="B196" s="14">
        <v>1000</v>
      </c>
      <c r="C196" s="6" t="s">
        <v>10</v>
      </c>
      <c r="D196" s="273"/>
    </row>
    <row r="197" spans="1:4" s="4" customFormat="1" ht="20.149999999999999" customHeight="1" x14ac:dyDescent="0.3">
      <c r="A197" s="13" t="s">
        <v>408</v>
      </c>
      <c r="B197" s="14">
        <v>360</v>
      </c>
      <c r="C197" s="6" t="s">
        <v>10</v>
      </c>
      <c r="D197" s="273"/>
    </row>
    <row r="198" spans="1:4" s="4" customFormat="1" ht="20.149999999999999" customHeight="1" x14ac:dyDescent="0.3">
      <c r="A198" s="13" t="s">
        <v>411</v>
      </c>
      <c r="B198" s="14">
        <v>24</v>
      </c>
      <c r="C198" s="6" t="s">
        <v>10</v>
      </c>
      <c r="D198" s="273"/>
    </row>
    <row r="199" spans="1:4" s="4" customFormat="1" ht="20.149999999999999" customHeight="1" x14ac:dyDescent="0.3">
      <c r="A199" s="13" t="s">
        <v>409</v>
      </c>
      <c r="B199" s="14">
        <v>180</v>
      </c>
      <c r="C199" s="6" t="s">
        <v>10</v>
      </c>
      <c r="D199" s="273"/>
    </row>
    <row r="200" spans="1:4" s="4" customFormat="1" ht="20.149999999999999" customHeight="1" x14ac:dyDescent="0.3">
      <c r="A200" s="13" t="s">
        <v>410</v>
      </c>
      <c r="B200" s="14">
        <v>120</v>
      </c>
      <c r="C200" s="6" t="s">
        <v>10</v>
      </c>
      <c r="D200" s="273"/>
    </row>
    <row r="201" spans="1:4" s="4" customFormat="1" ht="20.149999999999999" customHeight="1" x14ac:dyDescent="0.3">
      <c r="A201" s="13" t="s">
        <v>88</v>
      </c>
      <c r="B201" s="14">
        <v>576</v>
      </c>
      <c r="C201" s="6" t="s">
        <v>10</v>
      </c>
      <c r="D201" s="273"/>
    </row>
    <row r="202" spans="1:4" s="4" customFormat="1" ht="20.149999999999999" customHeight="1" x14ac:dyDescent="0.3">
      <c r="A202" s="13" t="s">
        <v>617</v>
      </c>
      <c r="B202" s="14">
        <v>225</v>
      </c>
      <c r="C202" s="6" t="s">
        <v>10</v>
      </c>
      <c r="D202" s="273"/>
    </row>
    <row r="203" spans="1:4" s="4" customFormat="1" ht="20.149999999999999" customHeight="1" x14ac:dyDescent="0.3">
      <c r="A203" s="13" t="s">
        <v>305</v>
      </c>
      <c r="B203" s="14">
        <v>3.996</v>
      </c>
      <c r="C203" s="6" t="s">
        <v>130</v>
      </c>
      <c r="D203" s="273"/>
    </row>
    <row r="204" spans="1:4" s="4" customFormat="1" ht="20.149999999999999" customHeight="1" x14ac:dyDescent="0.3">
      <c r="A204" s="13" t="s">
        <v>316</v>
      </c>
      <c r="B204" s="14">
        <v>66</v>
      </c>
      <c r="C204" s="6" t="s">
        <v>10</v>
      </c>
      <c r="D204" s="273"/>
    </row>
    <row r="205" spans="1:4" s="4" customFormat="1" ht="20.149999999999999" customHeight="1" x14ac:dyDescent="0.3">
      <c r="A205" s="13" t="s">
        <v>141</v>
      </c>
      <c r="B205" s="14">
        <v>600</v>
      </c>
      <c r="C205" s="6" t="s">
        <v>10</v>
      </c>
      <c r="D205" s="273"/>
    </row>
    <row r="206" spans="1:4" s="4" customFormat="1" ht="20.149999999999999" customHeight="1" x14ac:dyDescent="0.3">
      <c r="A206" s="13" t="s">
        <v>471</v>
      </c>
      <c r="B206" s="14">
        <v>300</v>
      </c>
      <c r="C206" s="6" t="s">
        <v>10</v>
      </c>
      <c r="D206" s="273"/>
    </row>
    <row r="207" spans="1:4" s="4" customFormat="1" ht="20.149999999999999" customHeight="1" x14ac:dyDescent="0.3">
      <c r="A207" s="13" t="s">
        <v>373</v>
      </c>
      <c r="B207" s="14">
        <v>800</v>
      </c>
      <c r="C207" s="6" t="s">
        <v>10</v>
      </c>
      <c r="D207" s="273"/>
    </row>
    <row r="208" spans="1:4" s="4" customFormat="1" ht="20.149999999999999" customHeight="1" x14ac:dyDescent="0.3">
      <c r="A208" s="13" t="s">
        <v>311</v>
      </c>
      <c r="B208" s="14">
        <v>16</v>
      </c>
      <c r="C208" s="6" t="s">
        <v>312</v>
      </c>
      <c r="D208" s="273"/>
    </row>
    <row r="209" spans="1:4" s="4" customFormat="1" ht="20.149999999999999" customHeight="1" x14ac:dyDescent="0.3">
      <c r="A209" s="13" t="s">
        <v>321</v>
      </c>
      <c r="B209" s="14">
        <v>120</v>
      </c>
      <c r="C209" s="6" t="s">
        <v>10</v>
      </c>
      <c r="D209" s="273"/>
    </row>
    <row r="210" spans="1:4" s="4" customFormat="1" ht="20.149999999999999" customHeight="1" x14ac:dyDescent="0.3">
      <c r="A210" s="11" t="s">
        <v>325</v>
      </c>
      <c r="B210" s="12">
        <v>1</v>
      </c>
      <c r="C210" s="10" t="s">
        <v>90</v>
      </c>
      <c r="D210" s="274" t="s">
        <v>123</v>
      </c>
    </row>
    <row r="211" spans="1:4" s="4" customFormat="1" ht="20.149999999999999" customHeight="1" x14ac:dyDescent="0.3">
      <c r="A211" s="11" t="s">
        <v>332</v>
      </c>
      <c r="B211" s="12">
        <v>3</v>
      </c>
      <c r="C211" s="10" t="s">
        <v>10</v>
      </c>
      <c r="D211" s="274"/>
    </row>
    <row r="212" spans="1:4" s="4" customFormat="1" ht="20.149999999999999" customHeight="1" x14ac:dyDescent="0.3">
      <c r="A212" s="11" t="s">
        <v>418</v>
      </c>
      <c r="B212" s="12">
        <v>0.999</v>
      </c>
      <c r="C212" s="10" t="s">
        <v>10</v>
      </c>
      <c r="D212" s="274"/>
    </row>
    <row r="213" spans="1:4" s="4" customFormat="1" ht="20.149999999999999" customHeight="1" x14ac:dyDescent="0.3">
      <c r="A213" s="11" t="s">
        <v>422</v>
      </c>
      <c r="B213" s="12">
        <v>3.996</v>
      </c>
      <c r="C213" s="10" t="s">
        <v>10</v>
      </c>
      <c r="D213" s="274"/>
    </row>
    <row r="214" spans="1:4" s="4" customFormat="1" ht="20.149999999999999" customHeight="1" x14ac:dyDescent="0.3">
      <c r="A214" s="11" t="s">
        <v>420</v>
      </c>
      <c r="B214" s="12">
        <v>33.299999999999997</v>
      </c>
      <c r="C214" s="10" t="s">
        <v>10</v>
      </c>
      <c r="D214" s="274"/>
    </row>
    <row r="215" spans="1:4" s="4" customFormat="1" ht="20.149999999999999" customHeight="1" x14ac:dyDescent="0.3">
      <c r="A215" s="11" t="s">
        <v>122</v>
      </c>
      <c r="B215" s="12">
        <v>1</v>
      </c>
      <c r="C215" s="10" t="s">
        <v>10</v>
      </c>
      <c r="D215" s="274"/>
    </row>
    <row r="216" spans="1:4" s="4" customFormat="1" ht="20.149999999999999" customHeight="1" x14ac:dyDescent="0.3">
      <c r="A216" s="11" t="s">
        <v>327</v>
      </c>
      <c r="B216" s="12">
        <v>168</v>
      </c>
      <c r="C216" s="10" t="s">
        <v>10</v>
      </c>
      <c r="D216" s="274"/>
    </row>
    <row r="217" spans="1:4" s="4" customFormat="1" ht="20.149999999999999" customHeight="1" x14ac:dyDescent="0.3">
      <c r="A217" s="13" t="s">
        <v>618</v>
      </c>
      <c r="B217" s="14">
        <v>200</v>
      </c>
      <c r="C217" s="6" t="s">
        <v>16</v>
      </c>
      <c r="D217" s="273" t="s">
        <v>92</v>
      </c>
    </row>
    <row r="218" spans="1:4" s="4" customFormat="1" ht="20.149999999999999" customHeight="1" x14ac:dyDescent="0.3">
      <c r="A218" s="13" t="s">
        <v>193</v>
      </c>
      <c r="B218" s="14">
        <v>12</v>
      </c>
      <c r="C218" s="6" t="s">
        <v>10</v>
      </c>
      <c r="D218" s="273"/>
    </row>
    <row r="219" spans="1:4" s="4" customFormat="1" ht="20.149999999999999" customHeight="1" x14ac:dyDescent="0.3">
      <c r="A219" s="11" t="s">
        <v>443</v>
      </c>
      <c r="B219" s="12">
        <v>1</v>
      </c>
      <c r="C219" s="10" t="s">
        <v>10</v>
      </c>
      <c r="D219" s="274" t="s">
        <v>134</v>
      </c>
    </row>
    <row r="220" spans="1:4" s="4" customFormat="1" ht="20.149999999999999" customHeight="1" x14ac:dyDescent="0.3">
      <c r="A220" s="11" t="s">
        <v>301</v>
      </c>
      <c r="B220" s="12">
        <v>1</v>
      </c>
      <c r="C220" s="10" t="s">
        <v>10</v>
      </c>
      <c r="D220" s="274"/>
    </row>
    <row r="221" spans="1:4" s="4" customFormat="1" ht="20.149999999999999" customHeight="1" x14ac:dyDescent="0.3">
      <c r="A221" s="11" t="s">
        <v>125</v>
      </c>
      <c r="B221" s="12">
        <v>1</v>
      </c>
      <c r="C221" s="10" t="s">
        <v>10</v>
      </c>
      <c r="D221" s="274"/>
    </row>
    <row r="222" spans="1:4" s="4" customFormat="1" ht="20.149999999999999" customHeight="1" x14ac:dyDescent="0.3">
      <c r="A222" s="11" t="s">
        <v>133</v>
      </c>
      <c r="B222" s="12">
        <v>1</v>
      </c>
      <c r="C222" s="10" t="s">
        <v>10</v>
      </c>
      <c r="D222" s="274"/>
    </row>
    <row r="223" spans="1:4" s="4" customFormat="1" ht="20.149999999999999" customHeight="1" x14ac:dyDescent="0.3">
      <c r="A223" s="11" t="s">
        <v>414</v>
      </c>
      <c r="B223" s="12">
        <v>1</v>
      </c>
      <c r="C223" s="10" t="s">
        <v>10</v>
      </c>
      <c r="D223" s="274"/>
    </row>
    <row r="224" spans="1:4" s="4" customFormat="1" ht="20.149999999999999" customHeight="1" x14ac:dyDescent="0.3">
      <c r="A224" s="11" t="s">
        <v>426</v>
      </c>
      <c r="B224" s="12">
        <v>3.996</v>
      </c>
      <c r="C224" s="10" t="s">
        <v>10</v>
      </c>
      <c r="D224" s="274"/>
    </row>
    <row r="225" spans="1:4" s="4" customFormat="1" ht="20.149999999999999" customHeight="1" x14ac:dyDescent="0.3">
      <c r="A225" s="11" t="s">
        <v>474</v>
      </c>
      <c r="B225" s="12">
        <v>1</v>
      </c>
      <c r="C225" s="10" t="s">
        <v>10</v>
      </c>
      <c r="D225" s="274"/>
    </row>
    <row r="226" spans="1:4" s="4" customFormat="1" ht="20.149999999999999" customHeight="1" x14ac:dyDescent="0.3">
      <c r="A226" s="11" t="s">
        <v>307</v>
      </c>
      <c r="B226" s="12">
        <v>1</v>
      </c>
      <c r="C226" s="10" t="s">
        <v>10</v>
      </c>
      <c r="D226" s="274"/>
    </row>
    <row r="227" spans="1:4" s="4" customFormat="1" ht="20.149999999999999" customHeight="1" x14ac:dyDescent="0.3">
      <c r="A227" s="11" t="s">
        <v>136</v>
      </c>
      <c r="B227" s="12">
        <v>1</v>
      </c>
      <c r="C227" s="10" t="s">
        <v>10</v>
      </c>
      <c r="D227" s="274"/>
    </row>
    <row r="228" spans="1:4" ht="20.149999999999999" customHeight="1" x14ac:dyDescent="0.3"/>
  </sheetData>
  <sortState xmlns:xlrd2="http://schemas.microsoft.com/office/spreadsheetml/2017/richdata2" ref="A3:C228">
    <sortCondition ref="A3:A228"/>
  </sortState>
  <mergeCells count="29">
    <mergeCell ref="D128:D136"/>
    <mergeCell ref="D137:D140"/>
    <mergeCell ref="D141:D153"/>
    <mergeCell ref="D219:D227"/>
    <mergeCell ref="D217:D218"/>
    <mergeCell ref="D210:D216"/>
    <mergeCell ref="D154:D159"/>
    <mergeCell ref="D160:D161"/>
    <mergeCell ref="D163:D169"/>
    <mergeCell ref="D170:D172"/>
    <mergeCell ref="D190:D209"/>
    <mergeCell ref="D186:D188"/>
    <mergeCell ref="D176:D185"/>
    <mergeCell ref="D90:D93"/>
    <mergeCell ref="D94:D110"/>
    <mergeCell ref="D3:D13"/>
    <mergeCell ref="D14:D26"/>
    <mergeCell ref="D173:D175"/>
    <mergeCell ref="D27:D39"/>
    <mergeCell ref="D40:D47"/>
    <mergeCell ref="D48:D53"/>
    <mergeCell ref="D54:D60"/>
    <mergeCell ref="D61:D65"/>
    <mergeCell ref="D66:D75"/>
    <mergeCell ref="D76:D80"/>
    <mergeCell ref="D81:D85"/>
    <mergeCell ref="D86:D89"/>
    <mergeCell ref="D111:D118"/>
    <mergeCell ref="D119:D127"/>
  </mergeCells>
  <pageMargins left="0.7" right="0.7" top="0.75" bottom="0.75" header="0.3" footer="0.3"/>
  <pageSetup scale="60" fitToHeight="4"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F4C8-CA98-44CD-B607-7D63F59B9DB0}">
  <sheetPr>
    <pageSetUpPr fitToPage="1"/>
  </sheetPr>
  <dimension ref="A1:H232"/>
  <sheetViews>
    <sheetView workbookViewId="0">
      <selection activeCell="A17" sqref="A17"/>
    </sheetView>
  </sheetViews>
  <sheetFormatPr defaultRowHeight="14" x14ac:dyDescent="0.3"/>
  <cols>
    <col min="1" max="1" width="38.33203125" customWidth="1"/>
    <col min="2" max="2" width="10" customWidth="1"/>
    <col min="3" max="3" width="10.75" customWidth="1"/>
    <col min="4" max="4" width="21.58203125" style="3" customWidth="1"/>
    <col min="5" max="5" width="20" customWidth="1"/>
    <col min="6" max="6" width="20.58203125" customWidth="1"/>
    <col min="7" max="7" width="65.5" customWidth="1"/>
    <col min="8" max="8" width="24.08203125" customWidth="1"/>
  </cols>
  <sheetData>
    <row r="1" spans="1:8" ht="40" customHeight="1" x14ac:dyDescent="0.3">
      <c r="A1" s="116" t="s">
        <v>959</v>
      </c>
      <c r="B1" s="31" t="s">
        <v>914</v>
      </c>
      <c r="C1" s="34"/>
      <c r="D1" s="254"/>
      <c r="G1" s="4"/>
      <c r="H1" s="34"/>
    </row>
    <row r="2" spans="1:8" s="4" customFormat="1" ht="31.5" customHeight="1" x14ac:dyDescent="0.3">
      <c r="A2" s="29" t="s">
        <v>482</v>
      </c>
      <c r="B2" s="30" t="s">
        <v>484</v>
      </c>
      <c r="C2" s="30" t="s">
        <v>0</v>
      </c>
      <c r="D2" s="27" t="s">
        <v>1553</v>
      </c>
      <c r="E2" s="27" t="s">
        <v>1552</v>
      </c>
      <c r="F2" s="27" t="s">
        <v>1554</v>
      </c>
      <c r="G2" s="30" t="s">
        <v>2</v>
      </c>
      <c r="H2" s="30" t="s">
        <v>1</v>
      </c>
    </row>
    <row r="3" spans="1:8" s="4" customFormat="1" ht="20.149999999999999" customHeight="1" x14ac:dyDescent="0.3">
      <c r="A3" s="13" t="s">
        <v>248</v>
      </c>
      <c r="B3" s="19">
        <v>192</v>
      </c>
      <c r="C3" s="6" t="s">
        <v>10</v>
      </c>
      <c r="D3" s="6" t="s">
        <v>995</v>
      </c>
      <c r="E3" s="45" t="s">
        <v>528</v>
      </c>
      <c r="F3" s="6" t="s">
        <v>186</v>
      </c>
      <c r="G3" s="6" t="s">
        <v>564</v>
      </c>
      <c r="H3" s="15" t="s">
        <v>249</v>
      </c>
    </row>
    <row r="4" spans="1:8" s="4" customFormat="1" ht="20.149999999999999" customHeight="1" x14ac:dyDescent="0.3">
      <c r="A4" s="13" t="s">
        <v>185</v>
      </c>
      <c r="B4" s="14">
        <v>2</v>
      </c>
      <c r="C4" s="6" t="s">
        <v>130</v>
      </c>
      <c r="D4" s="6" t="s">
        <v>995</v>
      </c>
      <c r="E4" s="45" t="s">
        <v>528</v>
      </c>
      <c r="F4" s="6" t="s">
        <v>186</v>
      </c>
      <c r="G4" s="6" t="s">
        <v>7</v>
      </c>
      <c r="H4" s="15" t="s">
        <v>187</v>
      </c>
    </row>
    <row r="5" spans="1:8" s="4" customFormat="1" ht="20.149999999999999" customHeight="1" x14ac:dyDescent="0.3">
      <c r="A5" s="13" t="s">
        <v>344</v>
      </c>
      <c r="B5" s="14">
        <v>2</v>
      </c>
      <c r="C5" s="6" t="s">
        <v>10</v>
      </c>
      <c r="D5" s="6" t="s">
        <v>987</v>
      </c>
      <c r="E5" s="45" t="s">
        <v>521</v>
      </c>
      <c r="F5" s="6" t="s">
        <v>263</v>
      </c>
      <c r="G5" s="6" t="s">
        <v>7</v>
      </c>
      <c r="H5" s="6" t="s">
        <v>7</v>
      </c>
    </row>
    <row r="6" spans="1:8" s="4" customFormat="1" ht="20.149999999999999" customHeight="1" x14ac:dyDescent="0.3">
      <c r="A6" s="13" t="s">
        <v>110</v>
      </c>
      <c r="B6" s="14">
        <v>125</v>
      </c>
      <c r="C6" s="6" t="s">
        <v>10</v>
      </c>
      <c r="D6" s="6" t="s">
        <v>486</v>
      </c>
      <c r="E6" s="45" t="s">
        <v>607</v>
      </c>
      <c r="F6" s="6" t="s">
        <v>21</v>
      </c>
      <c r="G6" s="6" t="s">
        <v>478</v>
      </c>
      <c r="H6" s="15" t="s">
        <v>111</v>
      </c>
    </row>
    <row r="7" spans="1:8" s="4" customFormat="1" ht="20.149999999999999" customHeight="1" x14ac:dyDescent="0.3">
      <c r="A7" s="13" t="s">
        <v>299</v>
      </c>
      <c r="B7" s="14">
        <v>50</v>
      </c>
      <c r="C7" s="6" t="s">
        <v>10</v>
      </c>
      <c r="D7" s="6" t="s">
        <v>997</v>
      </c>
      <c r="E7" s="45" t="s">
        <v>530</v>
      </c>
      <c r="F7" s="6" t="s">
        <v>276</v>
      </c>
      <c r="G7" s="6" t="s">
        <v>505</v>
      </c>
      <c r="H7" s="15" t="s">
        <v>300</v>
      </c>
    </row>
    <row r="8" spans="1:8" s="4" customFormat="1" ht="20.149999999999999" customHeight="1" x14ac:dyDescent="0.3">
      <c r="A8" s="13" t="s">
        <v>309</v>
      </c>
      <c r="B8" s="14">
        <v>150</v>
      </c>
      <c r="C8" s="6" t="s">
        <v>10</v>
      </c>
      <c r="D8" s="6" t="s">
        <v>982</v>
      </c>
      <c r="E8" s="41" t="s">
        <v>228</v>
      </c>
      <c r="F8" s="6" t="s">
        <v>228</v>
      </c>
      <c r="G8" s="6" t="s">
        <v>7</v>
      </c>
      <c r="H8" s="15" t="s">
        <v>310</v>
      </c>
    </row>
    <row r="9" spans="1:8" s="4" customFormat="1" ht="20.149999999999999" customHeight="1" x14ac:dyDescent="0.3">
      <c r="A9" s="13" t="s">
        <v>404</v>
      </c>
      <c r="B9" s="14">
        <v>300</v>
      </c>
      <c r="C9" s="6" t="s">
        <v>10</v>
      </c>
      <c r="D9" s="6" t="s">
        <v>987</v>
      </c>
      <c r="E9" s="45" t="s">
        <v>521</v>
      </c>
      <c r="F9" s="6" t="s">
        <v>263</v>
      </c>
      <c r="G9" s="6" t="s">
        <v>499</v>
      </c>
      <c r="H9" s="15" t="s">
        <v>405</v>
      </c>
    </row>
    <row r="10" spans="1:8" s="4" customFormat="1" ht="20.149999999999999" customHeight="1" x14ac:dyDescent="0.3">
      <c r="A10" s="13" t="s">
        <v>406</v>
      </c>
      <c r="B10" s="14">
        <v>45</v>
      </c>
      <c r="C10" s="6" t="s">
        <v>10</v>
      </c>
      <c r="D10" s="6" t="s">
        <v>987</v>
      </c>
      <c r="E10" s="45" t="s">
        <v>521</v>
      </c>
      <c r="F10" s="6" t="s">
        <v>263</v>
      </c>
      <c r="G10" s="6" t="s">
        <v>499</v>
      </c>
      <c r="H10" s="15" t="s">
        <v>407</v>
      </c>
    </row>
    <row r="11" spans="1:8" s="4" customFormat="1" ht="20.149999999999999" customHeight="1" x14ac:dyDescent="0.3">
      <c r="A11" s="13" t="s">
        <v>323</v>
      </c>
      <c r="B11" s="14">
        <v>2</v>
      </c>
      <c r="C11" s="6" t="s">
        <v>10</v>
      </c>
      <c r="D11" s="6" t="s">
        <v>978</v>
      </c>
      <c r="E11" s="41" t="s">
        <v>35</v>
      </c>
      <c r="F11" s="6" t="s">
        <v>35</v>
      </c>
      <c r="G11" s="6" t="s">
        <v>7</v>
      </c>
      <c r="H11" s="15" t="s">
        <v>324</v>
      </c>
    </row>
    <row r="12" spans="1:8" s="4" customFormat="1" ht="20.149999999999999" customHeight="1" x14ac:dyDescent="0.3">
      <c r="A12" s="13" t="s">
        <v>61</v>
      </c>
      <c r="B12" s="19">
        <v>450</v>
      </c>
      <c r="C12" s="6" t="s">
        <v>10</v>
      </c>
      <c r="D12" s="6" t="s">
        <v>978</v>
      </c>
      <c r="E12" s="41" t="s">
        <v>35</v>
      </c>
      <c r="F12" s="6" t="s">
        <v>35</v>
      </c>
      <c r="G12" s="2" t="s">
        <v>610</v>
      </c>
      <c r="H12" s="15" t="s">
        <v>62</v>
      </c>
    </row>
    <row r="13" spans="1:8" s="4" customFormat="1" ht="20.149999999999999" customHeight="1" x14ac:dyDescent="0.3">
      <c r="A13" s="13" t="s">
        <v>359</v>
      </c>
      <c r="B13" s="14">
        <v>99.9</v>
      </c>
      <c r="C13" s="6" t="s">
        <v>10</v>
      </c>
      <c r="D13" s="6" t="s">
        <v>988</v>
      </c>
      <c r="E13" s="45" t="s">
        <v>32</v>
      </c>
      <c r="F13" s="6" t="s">
        <v>106</v>
      </c>
      <c r="G13" s="6" t="s">
        <v>489</v>
      </c>
      <c r="H13" s="15" t="s">
        <v>360</v>
      </c>
    </row>
    <row r="14" spans="1:8" s="4" customFormat="1" ht="20.149999999999999" customHeight="1" x14ac:dyDescent="0.3">
      <c r="A14" s="13" t="s">
        <v>361</v>
      </c>
      <c r="B14" s="14">
        <v>3</v>
      </c>
      <c r="C14" s="6" t="s">
        <v>10</v>
      </c>
      <c r="D14" s="6" t="s">
        <v>988</v>
      </c>
      <c r="E14" s="45" t="s">
        <v>32</v>
      </c>
      <c r="F14" s="6" t="s">
        <v>106</v>
      </c>
      <c r="G14" s="6" t="s">
        <v>489</v>
      </c>
      <c r="H14" s="15" t="s">
        <v>362</v>
      </c>
    </row>
    <row r="15" spans="1:8" s="4" customFormat="1" ht="20.149999999999999" customHeight="1" x14ac:dyDescent="0.3">
      <c r="A15" s="13" t="s">
        <v>251</v>
      </c>
      <c r="B15" s="14">
        <v>60</v>
      </c>
      <c r="C15" s="6" t="s">
        <v>10</v>
      </c>
      <c r="D15" s="6" t="s">
        <v>995</v>
      </c>
      <c r="E15" s="45" t="s">
        <v>524</v>
      </c>
      <c r="F15" s="6" t="s">
        <v>206</v>
      </c>
      <c r="G15" s="6" t="s">
        <v>7</v>
      </c>
      <c r="H15" s="15" t="s">
        <v>252</v>
      </c>
    </row>
    <row r="16" spans="1:8" s="4" customFormat="1" ht="20.149999999999999" customHeight="1" x14ac:dyDescent="0.3">
      <c r="A16" s="13" t="s">
        <v>222</v>
      </c>
      <c r="B16" s="14">
        <v>300</v>
      </c>
      <c r="C16" s="6" t="s">
        <v>10</v>
      </c>
      <c r="D16" s="6" t="s">
        <v>995</v>
      </c>
      <c r="E16" s="45" t="s">
        <v>528</v>
      </c>
      <c r="F16" s="6" t="s">
        <v>186</v>
      </c>
      <c r="G16" s="6"/>
      <c r="H16" s="15" t="s">
        <v>223</v>
      </c>
    </row>
    <row r="17" spans="1:8" s="4" customFormat="1" ht="20.149999999999999" customHeight="1" x14ac:dyDescent="0.3">
      <c r="A17" s="13" t="s">
        <v>246</v>
      </c>
      <c r="B17" s="14">
        <v>48</v>
      </c>
      <c r="C17" s="6" t="s">
        <v>10</v>
      </c>
      <c r="D17" s="6" t="s">
        <v>995</v>
      </c>
      <c r="E17" s="45" t="s">
        <v>528</v>
      </c>
      <c r="F17" s="6" t="s">
        <v>186</v>
      </c>
      <c r="G17" s="6" t="s">
        <v>7</v>
      </c>
      <c r="H17" s="15" t="s">
        <v>247</v>
      </c>
    </row>
    <row r="18" spans="1:8" s="4" customFormat="1" ht="20.149999999999999" customHeight="1" x14ac:dyDescent="0.3">
      <c r="A18" s="13" t="s">
        <v>504</v>
      </c>
      <c r="B18" s="14">
        <v>750</v>
      </c>
      <c r="C18" s="6" t="s">
        <v>10</v>
      </c>
      <c r="D18" s="6" t="s">
        <v>995</v>
      </c>
      <c r="E18" s="45" t="s">
        <v>528</v>
      </c>
      <c r="F18" s="6" t="s">
        <v>186</v>
      </c>
      <c r="G18" s="6"/>
      <c r="H18" s="15" t="s">
        <v>250</v>
      </c>
    </row>
    <row r="19" spans="1:8" s="4" customFormat="1" ht="20.149999999999999" customHeight="1" x14ac:dyDescent="0.3">
      <c r="A19" s="13" t="s">
        <v>218</v>
      </c>
      <c r="B19" s="14">
        <v>300</v>
      </c>
      <c r="C19" s="6" t="s">
        <v>10</v>
      </c>
      <c r="D19" s="6" t="s">
        <v>995</v>
      </c>
      <c r="E19" s="45" t="s">
        <v>528</v>
      </c>
      <c r="F19" s="6" t="s">
        <v>186</v>
      </c>
      <c r="G19" s="6" t="s">
        <v>7</v>
      </c>
      <c r="H19" s="15" t="s">
        <v>219</v>
      </c>
    </row>
    <row r="20" spans="1:8" s="4" customFormat="1" ht="20.149999999999999" customHeight="1" x14ac:dyDescent="0.3">
      <c r="A20" s="13" t="s">
        <v>45</v>
      </c>
      <c r="B20" s="14">
        <v>1440</v>
      </c>
      <c r="C20" s="6" t="s">
        <v>10</v>
      </c>
      <c r="D20" s="6" t="s">
        <v>979</v>
      </c>
      <c r="E20" s="41" t="s">
        <v>24</v>
      </c>
      <c r="F20" s="6" t="s">
        <v>24</v>
      </c>
      <c r="G20" s="6" t="s">
        <v>7</v>
      </c>
      <c r="H20" s="15" t="s">
        <v>46</v>
      </c>
    </row>
    <row r="21" spans="1:8" s="4" customFormat="1" ht="20.149999999999999" customHeight="1" x14ac:dyDescent="0.3">
      <c r="A21" s="13" t="s">
        <v>41</v>
      </c>
      <c r="B21" s="14">
        <v>4600</v>
      </c>
      <c r="C21" s="6" t="s">
        <v>10</v>
      </c>
      <c r="D21" s="6" t="s">
        <v>979</v>
      </c>
      <c r="E21" s="41" t="s">
        <v>24</v>
      </c>
      <c r="F21" s="6" t="s">
        <v>24</v>
      </c>
      <c r="G21" s="16"/>
      <c r="H21" s="15" t="s">
        <v>42</v>
      </c>
    </row>
    <row r="22" spans="1:8" s="4" customFormat="1" ht="20.149999999999999" customHeight="1" x14ac:dyDescent="0.3">
      <c r="A22" s="13" t="s">
        <v>260</v>
      </c>
      <c r="B22" s="19">
        <v>432</v>
      </c>
      <c r="C22" s="6" t="s">
        <v>10</v>
      </c>
      <c r="D22" s="6" t="s">
        <v>985</v>
      </c>
      <c r="E22" s="45" t="s">
        <v>526</v>
      </c>
      <c r="F22" s="6" t="s">
        <v>103</v>
      </c>
      <c r="G22" s="6" t="s">
        <v>568</v>
      </c>
      <c r="H22" s="15" t="s">
        <v>261</v>
      </c>
    </row>
    <row r="23" spans="1:8" s="4" customFormat="1" ht="20.149999999999999" customHeight="1" x14ac:dyDescent="0.3">
      <c r="A23" s="13" t="s">
        <v>253</v>
      </c>
      <c r="B23" s="19">
        <v>300</v>
      </c>
      <c r="C23" s="6" t="s">
        <v>10</v>
      </c>
      <c r="D23" s="6" t="s">
        <v>985</v>
      </c>
      <c r="E23" s="45" t="s">
        <v>526</v>
      </c>
      <c r="F23" s="6" t="s">
        <v>103</v>
      </c>
      <c r="G23" s="6" t="s">
        <v>569</v>
      </c>
      <c r="H23" s="15" t="s">
        <v>254</v>
      </c>
    </row>
    <row r="24" spans="1:8" s="4" customFormat="1" ht="20.149999999999999" customHeight="1" x14ac:dyDescent="0.3">
      <c r="A24" s="13" t="s">
        <v>376</v>
      </c>
      <c r="B24" s="14">
        <v>550</v>
      </c>
      <c r="C24" s="6" t="s">
        <v>10</v>
      </c>
      <c r="D24" s="6" t="s">
        <v>995</v>
      </c>
      <c r="E24" s="45" t="s">
        <v>528</v>
      </c>
      <c r="F24" s="6" t="s">
        <v>186</v>
      </c>
      <c r="G24" s="6" t="s">
        <v>498</v>
      </c>
      <c r="H24" s="15" t="s">
        <v>377</v>
      </c>
    </row>
    <row r="25" spans="1:8" s="4" customFormat="1" ht="20.149999999999999" customHeight="1" x14ac:dyDescent="0.3">
      <c r="A25" s="13" t="s">
        <v>443</v>
      </c>
      <c r="B25" s="14">
        <v>1</v>
      </c>
      <c r="C25" s="6" t="s">
        <v>10</v>
      </c>
      <c r="D25" s="6" t="s">
        <v>134</v>
      </c>
      <c r="E25" s="41" t="s">
        <v>134</v>
      </c>
      <c r="F25" s="6" t="s">
        <v>134</v>
      </c>
      <c r="G25" s="6" t="s">
        <v>7</v>
      </c>
      <c r="H25" s="15" t="s">
        <v>444</v>
      </c>
    </row>
    <row r="26" spans="1:8" s="4" customFormat="1" ht="20.149999999999999" customHeight="1" x14ac:dyDescent="0.3">
      <c r="A26" s="13" t="s">
        <v>464</v>
      </c>
      <c r="B26" s="14">
        <v>1</v>
      </c>
      <c r="C26" s="6" t="s">
        <v>10</v>
      </c>
      <c r="D26" s="6" t="s">
        <v>434</v>
      </c>
      <c r="E26" s="41" t="s">
        <v>434</v>
      </c>
      <c r="F26" s="6" t="s">
        <v>434</v>
      </c>
      <c r="G26" s="6" t="s">
        <v>489</v>
      </c>
      <c r="H26" s="15" t="s">
        <v>465</v>
      </c>
    </row>
    <row r="27" spans="1:8" s="4" customFormat="1" ht="20.149999999999999" customHeight="1" x14ac:dyDescent="0.3">
      <c r="A27" s="13" t="s">
        <v>458</v>
      </c>
      <c r="B27" s="14">
        <v>1</v>
      </c>
      <c r="C27" s="6" t="s">
        <v>10</v>
      </c>
      <c r="D27" s="6" t="s">
        <v>434</v>
      </c>
      <c r="E27" s="6" t="s">
        <v>434</v>
      </c>
      <c r="F27" s="6" t="s">
        <v>434</v>
      </c>
      <c r="G27" s="6" t="s">
        <v>489</v>
      </c>
      <c r="H27" s="15" t="s">
        <v>459</v>
      </c>
    </row>
    <row r="28" spans="1:8" s="4" customFormat="1" ht="20.149999999999999" customHeight="1" x14ac:dyDescent="0.3">
      <c r="A28" s="13" t="s">
        <v>460</v>
      </c>
      <c r="B28" s="14">
        <v>1</v>
      </c>
      <c r="C28" s="6" t="s">
        <v>10</v>
      </c>
      <c r="D28" s="6" t="s">
        <v>434</v>
      </c>
      <c r="E28" s="6" t="s">
        <v>434</v>
      </c>
      <c r="F28" s="6" t="s">
        <v>434</v>
      </c>
      <c r="G28" s="6" t="s">
        <v>489</v>
      </c>
      <c r="H28" s="15" t="s">
        <v>461</v>
      </c>
    </row>
    <row r="29" spans="1:8" s="4" customFormat="1" ht="20.149999999999999" customHeight="1" x14ac:dyDescent="0.3">
      <c r="A29" s="13" t="s">
        <v>456</v>
      </c>
      <c r="B29" s="14">
        <v>1</v>
      </c>
      <c r="C29" s="6" t="s">
        <v>10</v>
      </c>
      <c r="D29" s="6" t="s">
        <v>434</v>
      </c>
      <c r="E29" s="6" t="s">
        <v>434</v>
      </c>
      <c r="F29" s="6" t="s">
        <v>434</v>
      </c>
      <c r="G29" s="6" t="s">
        <v>489</v>
      </c>
      <c r="H29" s="15" t="s">
        <v>457</v>
      </c>
    </row>
    <row r="30" spans="1:8" s="4" customFormat="1" ht="20.149999999999999" customHeight="1" x14ac:dyDescent="0.3">
      <c r="A30" s="13" t="s">
        <v>462</v>
      </c>
      <c r="B30" s="14">
        <v>1</v>
      </c>
      <c r="C30" s="6" t="s">
        <v>10</v>
      </c>
      <c r="D30" s="6" t="s">
        <v>434</v>
      </c>
      <c r="E30" s="6" t="s">
        <v>434</v>
      </c>
      <c r="F30" s="6" t="s">
        <v>434</v>
      </c>
      <c r="G30" s="6" t="s">
        <v>489</v>
      </c>
      <c r="H30" s="15" t="s">
        <v>463</v>
      </c>
    </row>
    <row r="31" spans="1:8" s="4" customFormat="1" ht="20.149999999999999" customHeight="1" x14ac:dyDescent="0.3">
      <c r="A31" s="13" t="s">
        <v>454</v>
      </c>
      <c r="B31" s="14">
        <v>1</v>
      </c>
      <c r="C31" s="6" t="s">
        <v>10</v>
      </c>
      <c r="D31" s="6" t="s">
        <v>434</v>
      </c>
      <c r="E31" s="6" t="s">
        <v>434</v>
      </c>
      <c r="F31" s="6" t="s">
        <v>434</v>
      </c>
      <c r="G31" s="6" t="s">
        <v>489</v>
      </c>
      <c r="H31" s="15" t="s">
        <v>455</v>
      </c>
    </row>
    <row r="32" spans="1:8" s="4" customFormat="1" ht="20.149999999999999" customHeight="1" x14ac:dyDescent="0.3">
      <c r="A32" s="13" t="s">
        <v>548</v>
      </c>
      <c r="B32" s="14">
        <v>1</v>
      </c>
      <c r="C32" s="6" t="s">
        <v>10</v>
      </c>
      <c r="D32" s="6" t="s">
        <v>434</v>
      </c>
      <c r="E32" s="6" t="s">
        <v>434</v>
      </c>
      <c r="F32" s="6" t="s">
        <v>434</v>
      </c>
      <c r="G32" s="6" t="s">
        <v>489</v>
      </c>
      <c r="H32" s="15" t="s">
        <v>438</v>
      </c>
    </row>
    <row r="33" spans="1:8" s="4" customFormat="1" ht="20.149999999999999" customHeight="1" x14ac:dyDescent="0.3">
      <c r="A33" s="13" t="s">
        <v>436</v>
      </c>
      <c r="B33" s="14">
        <v>1</v>
      </c>
      <c r="C33" s="6" t="s">
        <v>10</v>
      </c>
      <c r="D33" s="6" t="s">
        <v>434</v>
      </c>
      <c r="E33" s="6" t="s">
        <v>434</v>
      </c>
      <c r="F33" s="6" t="s">
        <v>434</v>
      </c>
      <c r="G33" s="6" t="s">
        <v>489</v>
      </c>
      <c r="H33" s="15" t="s">
        <v>437</v>
      </c>
    </row>
    <row r="34" spans="1:8" s="4" customFormat="1" ht="20.149999999999999" customHeight="1" x14ac:dyDescent="0.3">
      <c r="A34" s="13" t="s">
        <v>433</v>
      </c>
      <c r="B34" s="14">
        <v>1</v>
      </c>
      <c r="C34" s="6" t="s">
        <v>10</v>
      </c>
      <c r="D34" s="6" t="s">
        <v>434</v>
      </c>
      <c r="E34" s="6" t="s">
        <v>434</v>
      </c>
      <c r="F34" s="6" t="s">
        <v>434</v>
      </c>
      <c r="G34" s="6" t="s">
        <v>489</v>
      </c>
      <c r="H34" s="15" t="s">
        <v>435</v>
      </c>
    </row>
    <row r="35" spans="1:8" s="4" customFormat="1" ht="20.149999999999999" customHeight="1" x14ac:dyDescent="0.3">
      <c r="A35" s="13" t="s">
        <v>452</v>
      </c>
      <c r="B35" s="14">
        <v>1</v>
      </c>
      <c r="C35" s="6" t="s">
        <v>10</v>
      </c>
      <c r="D35" s="6" t="s">
        <v>434</v>
      </c>
      <c r="E35" s="6" t="s">
        <v>434</v>
      </c>
      <c r="F35" s="6" t="s">
        <v>434</v>
      </c>
      <c r="G35" s="6" t="s">
        <v>489</v>
      </c>
      <c r="H35" s="15" t="s">
        <v>453</v>
      </c>
    </row>
    <row r="36" spans="1:8" s="4" customFormat="1" ht="20.149999999999999" customHeight="1" x14ac:dyDescent="0.3">
      <c r="A36" s="13" t="s">
        <v>314</v>
      </c>
      <c r="B36" s="19">
        <v>400</v>
      </c>
      <c r="C36" s="6" t="s">
        <v>10</v>
      </c>
      <c r="D36" s="6" t="s">
        <v>982</v>
      </c>
      <c r="E36" s="41" t="s">
        <v>228</v>
      </c>
      <c r="F36" s="6" t="s">
        <v>228</v>
      </c>
      <c r="G36" s="2" t="s">
        <v>543</v>
      </c>
      <c r="H36" s="15" t="s">
        <v>315</v>
      </c>
    </row>
    <row r="37" spans="1:8" s="4" customFormat="1" ht="20.149999999999999" customHeight="1" x14ac:dyDescent="0.3">
      <c r="A37" s="13" t="s">
        <v>273</v>
      </c>
      <c r="B37" s="19">
        <v>1200</v>
      </c>
      <c r="C37" s="6" t="s">
        <v>10</v>
      </c>
      <c r="D37" s="6" t="s">
        <v>979</v>
      </c>
      <c r="E37" s="41" t="s">
        <v>24</v>
      </c>
      <c r="F37" s="6" t="s">
        <v>24</v>
      </c>
      <c r="G37" s="6" t="s">
        <v>570</v>
      </c>
      <c r="H37" s="15" t="s">
        <v>274</v>
      </c>
    </row>
    <row r="38" spans="1:8" s="4" customFormat="1" ht="20.149999999999999" customHeight="1" x14ac:dyDescent="0.3">
      <c r="A38" s="13" t="s">
        <v>301</v>
      </c>
      <c r="B38" s="14">
        <v>1</v>
      </c>
      <c r="C38" s="6" t="s">
        <v>10</v>
      </c>
      <c r="D38" s="6" t="s">
        <v>134</v>
      </c>
      <c r="E38" s="41" t="s">
        <v>134</v>
      </c>
      <c r="F38" s="6" t="s">
        <v>134</v>
      </c>
      <c r="G38" s="6" t="s">
        <v>7</v>
      </c>
      <c r="H38" s="15" t="s">
        <v>302</v>
      </c>
    </row>
    <row r="39" spans="1:8" s="4" customFormat="1" ht="20.149999999999999" customHeight="1" x14ac:dyDescent="0.3">
      <c r="A39" s="13" t="s">
        <v>116</v>
      </c>
      <c r="B39" s="14">
        <v>60</v>
      </c>
      <c r="C39" s="6" t="s">
        <v>10</v>
      </c>
      <c r="D39" s="6" t="s">
        <v>989</v>
      </c>
      <c r="E39" s="45" t="s">
        <v>255</v>
      </c>
      <c r="F39" s="6" t="s">
        <v>54</v>
      </c>
      <c r="G39" s="6" t="s">
        <v>7</v>
      </c>
      <c r="H39" s="15" t="s">
        <v>117</v>
      </c>
    </row>
    <row r="40" spans="1:8" s="4" customFormat="1" ht="20.149999999999999" customHeight="1" x14ac:dyDescent="0.3">
      <c r="A40" s="13" t="s">
        <v>114</v>
      </c>
      <c r="B40" s="14">
        <v>50</v>
      </c>
      <c r="C40" s="6" t="s">
        <v>10</v>
      </c>
      <c r="D40" s="6" t="s">
        <v>989</v>
      </c>
      <c r="E40" s="45" t="s">
        <v>255</v>
      </c>
      <c r="F40" s="6" t="s">
        <v>54</v>
      </c>
      <c r="G40" s="6" t="s">
        <v>7</v>
      </c>
      <c r="H40" s="15" t="s">
        <v>115</v>
      </c>
    </row>
    <row r="41" spans="1:8" s="4" customFormat="1" ht="20.149999999999999" customHeight="1" x14ac:dyDescent="0.3">
      <c r="A41" s="13" t="s">
        <v>125</v>
      </c>
      <c r="B41" s="14">
        <v>1</v>
      </c>
      <c r="C41" s="6" t="s">
        <v>10</v>
      </c>
      <c r="D41" s="41" t="s">
        <v>134</v>
      </c>
      <c r="E41" s="41" t="s">
        <v>134</v>
      </c>
      <c r="F41" s="6" t="s">
        <v>134</v>
      </c>
      <c r="G41" s="6"/>
      <c r="H41" s="15" t="s">
        <v>127</v>
      </c>
    </row>
    <row r="42" spans="1:8" s="4" customFormat="1" ht="20.149999999999999" customHeight="1" x14ac:dyDescent="0.3">
      <c r="A42" s="13" t="s">
        <v>118</v>
      </c>
      <c r="B42" s="14">
        <v>1500</v>
      </c>
      <c r="C42" s="6" t="s">
        <v>10</v>
      </c>
      <c r="D42" s="6" t="s">
        <v>979</v>
      </c>
      <c r="E42" s="41" t="s">
        <v>24</v>
      </c>
      <c r="F42" s="6" t="s">
        <v>24</v>
      </c>
      <c r="G42" s="6" t="s">
        <v>7</v>
      </c>
      <c r="H42" s="15" t="s">
        <v>119</v>
      </c>
    </row>
    <row r="43" spans="1:8" s="4" customFormat="1" ht="20.149999999999999" customHeight="1" x14ac:dyDescent="0.3">
      <c r="A43" s="13" t="s">
        <v>469</v>
      </c>
      <c r="B43" s="14">
        <v>4</v>
      </c>
      <c r="C43" s="6" t="s">
        <v>70</v>
      </c>
      <c r="D43" s="6" t="s">
        <v>980</v>
      </c>
      <c r="E43" s="41" t="s">
        <v>35</v>
      </c>
      <c r="F43" s="6" t="s">
        <v>35</v>
      </c>
      <c r="G43" s="6" t="s">
        <v>611</v>
      </c>
      <c r="H43" s="15" t="s">
        <v>470</v>
      </c>
    </row>
    <row r="44" spans="1:8" s="4" customFormat="1" ht="20.149999999999999" customHeight="1" x14ac:dyDescent="0.3">
      <c r="A44" s="13" t="s">
        <v>133</v>
      </c>
      <c r="B44" s="14">
        <v>1</v>
      </c>
      <c r="C44" s="6" t="s">
        <v>10</v>
      </c>
      <c r="D44" s="41" t="s">
        <v>134</v>
      </c>
      <c r="E44" s="41" t="s">
        <v>134</v>
      </c>
      <c r="F44" s="6" t="s">
        <v>134</v>
      </c>
      <c r="G44" s="6"/>
      <c r="H44" s="15" t="s">
        <v>135</v>
      </c>
    </row>
    <row r="45" spans="1:8" s="4" customFormat="1" ht="20.149999999999999" customHeight="1" x14ac:dyDescent="0.3">
      <c r="A45" s="13" t="s">
        <v>509</v>
      </c>
      <c r="B45" s="14"/>
      <c r="C45" s="6"/>
      <c r="D45" s="6" t="s">
        <v>983</v>
      </c>
      <c r="E45" s="45" t="s">
        <v>485</v>
      </c>
      <c r="F45" s="6" t="s">
        <v>126</v>
      </c>
      <c r="G45" s="6" t="s">
        <v>571</v>
      </c>
      <c r="H45" s="15"/>
    </row>
    <row r="46" spans="1:8" s="4" customFormat="1" ht="20.149999999999999" customHeight="1" x14ac:dyDescent="0.3">
      <c r="A46" s="13" t="s">
        <v>195</v>
      </c>
      <c r="B46" s="14">
        <v>320</v>
      </c>
      <c r="C46" s="6" t="s">
        <v>5</v>
      </c>
      <c r="D46" s="6" t="s">
        <v>995</v>
      </c>
      <c r="E46" s="45" t="s">
        <v>529</v>
      </c>
      <c r="F46" s="6" t="s">
        <v>4</v>
      </c>
      <c r="G46" s="6" t="s">
        <v>7</v>
      </c>
      <c r="H46" s="15" t="s">
        <v>196</v>
      </c>
    </row>
    <row r="47" spans="1:8" s="4" customFormat="1" ht="20.149999999999999" customHeight="1" x14ac:dyDescent="0.3">
      <c r="A47" s="13" t="s">
        <v>275</v>
      </c>
      <c r="B47" s="14">
        <v>16</v>
      </c>
      <c r="C47" s="6" t="s">
        <v>10</v>
      </c>
      <c r="D47" s="6" t="s">
        <v>997</v>
      </c>
      <c r="E47" s="45" t="s">
        <v>530</v>
      </c>
      <c r="F47" s="6" t="s">
        <v>276</v>
      </c>
      <c r="G47" s="6" t="s">
        <v>7</v>
      </c>
      <c r="H47" s="15" t="s">
        <v>277</v>
      </c>
    </row>
    <row r="48" spans="1:8" s="4" customFormat="1" ht="20.149999999999999" customHeight="1" x14ac:dyDescent="0.3">
      <c r="A48" s="13" t="s">
        <v>205</v>
      </c>
      <c r="B48" s="14">
        <v>30</v>
      </c>
      <c r="C48" s="6" t="s">
        <v>10</v>
      </c>
      <c r="D48" s="6" t="s">
        <v>984</v>
      </c>
      <c r="E48" s="45" t="s">
        <v>524</v>
      </c>
      <c r="F48" s="6" t="s">
        <v>206</v>
      </c>
      <c r="G48" s="6" t="s">
        <v>7</v>
      </c>
      <c r="H48" s="15" t="s">
        <v>204</v>
      </c>
    </row>
    <row r="49" spans="1:8" s="4" customFormat="1" ht="20.149999999999999" customHeight="1" x14ac:dyDescent="0.3">
      <c r="A49" s="13" t="s">
        <v>191</v>
      </c>
      <c r="B49" s="14">
        <v>200</v>
      </c>
      <c r="C49" s="6" t="s">
        <v>10</v>
      </c>
      <c r="D49" s="6" t="s">
        <v>980</v>
      </c>
      <c r="E49" s="41" t="s">
        <v>15</v>
      </c>
      <c r="F49" s="6" t="s">
        <v>15</v>
      </c>
      <c r="G49" s="6" t="s">
        <v>7</v>
      </c>
      <c r="H49" s="15" t="s">
        <v>192</v>
      </c>
    </row>
    <row r="50" spans="1:8" s="4" customFormat="1" ht="20.149999999999999" customHeight="1" x14ac:dyDescent="0.3">
      <c r="A50" s="13" t="s">
        <v>612</v>
      </c>
      <c r="B50" s="14">
        <v>100</v>
      </c>
      <c r="C50" s="6" t="s">
        <v>10</v>
      </c>
      <c r="D50" s="6" t="s">
        <v>981</v>
      </c>
      <c r="E50" s="41" t="s">
        <v>66</v>
      </c>
      <c r="F50" s="6" t="s">
        <v>66</v>
      </c>
      <c r="G50" s="6" t="s">
        <v>7</v>
      </c>
      <c r="H50" s="15" t="s">
        <v>109</v>
      </c>
    </row>
    <row r="51" spans="1:8" s="4" customFormat="1" ht="20.149999999999999" customHeight="1" x14ac:dyDescent="0.3">
      <c r="A51" s="13" t="s">
        <v>112</v>
      </c>
      <c r="B51" s="14">
        <v>1000</v>
      </c>
      <c r="C51" s="6" t="s">
        <v>10</v>
      </c>
      <c r="D51" s="6" t="s">
        <v>981</v>
      </c>
      <c r="E51" s="45" t="s">
        <v>186</v>
      </c>
      <c r="F51" s="6" t="s">
        <v>27</v>
      </c>
      <c r="G51" s="6" t="s">
        <v>501</v>
      </c>
      <c r="H51" s="15" t="s">
        <v>113</v>
      </c>
    </row>
    <row r="52" spans="1:8" s="4" customFormat="1" ht="20.149999999999999" customHeight="1" x14ac:dyDescent="0.3">
      <c r="A52" s="13" t="s">
        <v>100</v>
      </c>
      <c r="B52" s="14">
        <v>2000</v>
      </c>
      <c r="C52" s="6" t="s">
        <v>10</v>
      </c>
      <c r="D52" s="6" t="s">
        <v>981</v>
      </c>
      <c r="E52" s="41" t="s">
        <v>66</v>
      </c>
      <c r="F52" s="6" t="s">
        <v>66</v>
      </c>
      <c r="G52" s="6" t="s">
        <v>7</v>
      </c>
      <c r="H52" s="15" t="s">
        <v>101</v>
      </c>
    </row>
    <row r="53" spans="1:8" s="4" customFormat="1" ht="20.149999999999999" customHeight="1" x14ac:dyDescent="0.3">
      <c r="A53" s="13" t="s">
        <v>18</v>
      </c>
      <c r="B53" s="14">
        <v>800</v>
      </c>
      <c r="C53" s="6" t="s">
        <v>10</v>
      </c>
      <c r="D53" s="6" t="s">
        <v>994</v>
      </c>
      <c r="E53" s="45" t="s">
        <v>523</v>
      </c>
      <c r="F53" s="6" t="s">
        <v>9</v>
      </c>
      <c r="G53" s="6" t="s">
        <v>7</v>
      </c>
      <c r="H53" s="15" t="s">
        <v>19</v>
      </c>
    </row>
    <row r="54" spans="1:8" s="4" customFormat="1" ht="20.149999999999999" customHeight="1" x14ac:dyDescent="0.3">
      <c r="A54" s="13" t="s">
        <v>203</v>
      </c>
      <c r="B54" s="14">
        <v>32</v>
      </c>
      <c r="C54" s="6" t="s">
        <v>10</v>
      </c>
      <c r="D54" s="6" t="s">
        <v>988</v>
      </c>
      <c r="E54" s="45" t="s">
        <v>32</v>
      </c>
      <c r="F54" s="6" t="s">
        <v>106</v>
      </c>
      <c r="G54" s="6" t="s">
        <v>7</v>
      </c>
      <c r="H54" s="15" t="s">
        <v>204</v>
      </c>
    </row>
    <row r="55" spans="1:8" s="4" customFormat="1" ht="20.149999999999999" customHeight="1" x14ac:dyDescent="0.3">
      <c r="A55" s="13" t="s">
        <v>613</v>
      </c>
      <c r="B55" s="14">
        <v>90</v>
      </c>
      <c r="C55" s="6" t="s">
        <v>10</v>
      </c>
      <c r="D55" s="6" t="s">
        <v>992</v>
      </c>
      <c r="E55" s="45" t="s">
        <v>522</v>
      </c>
      <c r="F55" s="6" t="s">
        <v>32</v>
      </c>
      <c r="G55" s="6" t="s">
        <v>495</v>
      </c>
      <c r="H55" s="15" t="s">
        <v>372</v>
      </c>
    </row>
    <row r="56" spans="1:8" s="4" customFormat="1" ht="20.149999999999999" customHeight="1" x14ac:dyDescent="0.3">
      <c r="A56" s="13" t="s">
        <v>416</v>
      </c>
      <c r="B56" s="14">
        <v>300</v>
      </c>
      <c r="C56" s="6" t="s">
        <v>10</v>
      </c>
      <c r="D56" s="6" t="s">
        <v>992</v>
      </c>
      <c r="E56" s="45" t="s">
        <v>522</v>
      </c>
      <c r="F56" s="6" t="s">
        <v>32</v>
      </c>
      <c r="G56" s="6" t="s">
        <v>7</v>
      </c>
      <c r="H56" s="15" t="s">
        <v>417</v>
      </c>
    </row>
    <row r="57" spans="1:8" s="4" customFormat="1" ht="20.149999999999999" customHeight="1" x14ac:dyDescent="0.3">
      <c r="A57" s="13" t="s">
        <v>145</v>
      </c>
      <c r="B57" s="19">
        <v>400</v>
      </c>
      <c r="C57" s="6" t="s">
        <v>10</v>
      </c>
      <c r="D57" s="6" t="s">
        <v>992</v>
      </c>
      <c r="E57" s="45" t="s">
        <v>522</v>
      </c>
      <c r="F57" s="6" t="s">
        <v>32</v>
      </c>
      <c r="G57" s="6" t="s">
        <v>477</v>
      </c>
      <c r="H57" s="15" t="s">
        <v>146</v>
      </c>
    </row>
    <row r="58" spans="1:8" s="4" customFormat="1" ht="20.149999999999999" customHeight="1" x14ac:dyDescent="0.3">
      <c r="A58" s="13" t="s">
        <v>576</v>
      </c>
      <c r="B58" s="14">
        <v>0</v>
      </c>
      <c r="C58" s="6" t="s">
        <v>10</v>
      </c>
      <c r="D58" s="6" t="s">
        <v>486</v>
      </c>
      <c r="E58" s="45" t="s">
        <v>607</v>
      </c>
      <c r="F58" s="6" t="s">
        <v>21</v>
      </c>
      <c r="G58" s="6" t="s">
        <v>7</v>
      </c>
      <c r="H58" s="15" t="s">
        <v>22</v>
      </c>
    </row>
    <row r="59" spans="1:8" s="4" customFormat="1" ht="20.149999999999999" customHeight="1" x14ac:dyDescent="0.3">
      <c r="A59" s="13" t="s">
        <v>351</v>
      </c>
      <c r="B59" s="14">
        <v>10</v>
      </c>
      <c r="C59" s="6" t="s">
        <v>10</v>
      </c>
      <c r="D59" s="6" t="s">
        <v>979</v>
      </c>
      <c r="E59" s="41" t="s">
        <v>24</v>
      </c>
      <c r="F59" s="6" t="s">
        <v>24</v>
      </c>
      <c r="G59" s="6" t="s">
        <v>489</v>
      </c>
      <c r="H59" s="15" t="s">
        <v>352</v>
      </c>
    </row>
    <row r="60" spans="1:8" s="4" customFormat="1" ht="20.149999999999999" customHeight="1" x14ac:dyDescent="0.3">
      <c r="A60" s="13" t="s">
        <v>357</v>
      </c>
      <c r="B60" s="14">
        <v>100</v>
      </c>
      <c r="C60" s="6" t="s">
        <v>10</v>
      </c>
      <c r="D60" s="6" t="s">
        <v>981</v>
      </c>
      <c r="E60" s="41" t="s">
        <v>66</v>
      </c>
      <c r="F60" s="6" t="s">
        <v>66</v>
      </c>
      <c r="G60" s="6" t="s">
        <v>489</v>
      </c>
      <c r="H60" s="15" t="s">
        <v>358</v>
      </c>
    </row>
    <row r="61" spans="1:8" s="4" customFormat="1" ht="20.149999999999999" customHeight="1" x14ac:dyDescent="0.3">
      <c r="A61" s="13" t="s">
        <v>325</v>
      </c>
      <c r="B61" s="14">
        <v>1</v>
      </c>
      <c r="C61" s="6" t="s">
        <v>90</v>
      </c>
      <c r="D61" s="6" t="s">
        <v>123</v>
      </c>
      <c r="E61" s="45" t="s">
        <v>123</v>
      </c>
      <c r="F61" s="6" t="s">
        <v>123</v>
      </c>
      <c r="G61" s="6" t="s">
        <v>7</v>
      </c>
      <c r="H61" s="15" t="s">
        <v>326</v>
      </c>
    </row>
    <row r="62" spans="1:8" s="4" customFormat="1" ht="20.149999999999999" customHeight="1" x14ac:dyDescent="0.3">
      <c r="A62" s="13" t="s">
        <v>159</v>
      </c>
      <c r="B62" s="14">
        <v>30</v>
      </c>
      <c r="C62" s="6" t="s">
        <v>10</v>
      </c>
      <c r="D62" s="6" t="s">
        <v>988</v>
      </c>
      <c r="E62" s="45" t="s">
        <v>32</v>
      </c>
      <c r="F62" s="6" t="s">
        <v>106</v>
      </c>
      <c r="G62" s="6" t="s">
        <v>7</v>
      </c>
      <c r="H62" s="15" t="s">
        <v>160</v>
      </c>
    </row>
    <row r="63" spans="1:8" s="4" customFormat="1" ht="20.149999999999999" customHeight="1" x14ac:dyDescent="0.3">
      <c r="A63" s="13" t="s">
        <v>318</v>
      </c>
      <c r="B63" s="14">
        <v>18</v>
      </c>
      <c r="C63" s="6" t="s">
        <v>10</v>
      </c>
      <c r="D63" s="6" t="s">
        <v>486</v>
      </c>
      <c r="E63" s="45" t="s">
        <v>607</v>
      </c>
      <c r="F63" s="6" t="s">
        <v>21</v>
      </c>
      <c r="G63" s="6" t="s">
        <v>7</v>
      </c>
      <c r="H63" s="15" t="s">
        <v>319</v>
      </c>
    </row>
    <row r="64" spans="1:8" s="4" customFormat="1" ht="20.149999999999999" customHeight="1" x14ac:dyDescent="0.3">
      <c r="A64" s="13" t="s">
        <v>105</v>
      </c>
      <c r="B64" s="14">
        <v>1</v>
      </c>
      <c r="C64" s="6" t="s">
        <v>10</v>
      </c>
      <c r="D64" s="6" t="s">
        <v>988</v>
      </c>
      <c r="E64" s="45" t="s">
        <v>32</v>
      </c>
      <c r="F64" s="6" t="s">
        <v>106</v>
      </c>
      <c r="G64" s="6" t="s">
        <v>7</v>
      </c>
      <c r="H64" s="15" t="s">
        <v>107</v>
      </c>
    </row>
    <row r="65" spans="1:8" s="4" customFormat="1" ht="20.149999999999999" customHeight="1" x14ac:dyDescent="0.3">
      <c r="A65" s="13" t="s">
        <v>363</v>
      </c>
      <c r="B65" s="14">
        <v>50</v>
      </c>
      <c r="C65" s="6" t="s">
        <v>10</v>
      </c>
      <c r="D65" s="6" t="s">
        <v>990</v>
      </c>
      <c r="E65" s="45" t="s">
        <v>9</v>
      </c>
      <c r="F65" s="6" t="s">
        <v>139</v>
      </c>
      <c r="G65" s="6" t="s">
        <v>489</v>
      </c>
      <c r="H65" s="15" t="s">
        <v>364</v>
      </c>
    </row>
    <row r="66" spans="1:8" s="4" customFormat="1" ht="20.149999999999999" customHeight="1" x14ac:dyDescent="0.3">
      <c r="A66" s="13" t="s">
        <v>493</v>
      </c>
      <c r="B66" s="14">
        <v>3.996</v>
      </c>
      <c r="C66" s="6" t="s">
        <v>10</v>
      </c>
      <c r="D66" s="6" t="s">
        <v>990</v>
      </c>
      <c r="E66" s="45" t="s">
        <v>9</v>
      </c>
      <c r="F66" s="6" t="s">
        <v>139</v>
      </c>
      <c r="G66" s="6" t="s">
        <v>489</v>
      </c>
      <c r="H66" s="15" t="s">
        <v>473</v>
      </c>
    </row>
    <row r="67" spans="1:8" s="4" customFormat="1" ht="20.149999999999999" customHeight="1" x14ac:dyDescent="0.3">
      <c r="A67" s="13" t="s">
        <v>128</v>
      </c>
      <c r="B67" s="14">
        <v>75</v>
      </c>
      <c r="C67" s="6" t="s">
        <v>16</v>
      </c>
      <c r="D67" s="6" t="s">
        <v>134</v>
      </c>
      <c r="E67" s="45" t="s">
        <v>485</v>
      </c>
      <c r="F67" s="6" t="s">
        <v>126</v>
      </c>
      <c r="G67" s="6" t="s">
        <v>479</v>
      </c>
      <c r="H67" s="15" t="s">
        <v>129</v>
      </c>
    </row>
    <row r="68" spans="1:8" s="4" customFormat="1" ht="20.149999999999999" customHeight="1" x14ac:dyDescent="0.3">
      <c r="A68" s="13" t="s">
        <v>120</v>
      </c>
      <c r="B68" s="14">
        <v>2400</v>
      </c>
      <c r="C68" s="6" t="s">
        <v>10</v>
      </c>
      <c r="D68" s="6" t="s">
        <v>979</v>
      </c>
      <c r="E68" s="41" t="s">
        <v>24</v>
      </c>
      <c r="F68" s="6" t="s">
        <v>24</v>
      </c>
      <c r="G68" s="6" t="s">
        <v>7</v>
      </c>
      <c r="H68" s="15" t="s">
        <v>121</v>
      </c>
    </row>
    <row r="69" spans="1:8" s="4" customFormat="1" ht="20.149999999999999" customHeight="1" x14ac:dyDescent="0.3">
      <c r="A69" s="13" t="s">
        <v>47</v>
      </c>
      <c r="B69" s="14">
        <v>540</v>
      </c>
      <c r="C69" s="6" t="s">
        <v>10</v>
      </c>
      <c r="D69" s="6" t="s">
        <v>979</v>
      </c>
      <c r="E69" s="41" t="s">
        <v>24</v>
      </c>
      <c r="F69" s="6" t="s">
        <v>24</v>
      </c>
      <c r="G69" s="6" t="s">
        <v>7</v>
      </c>
      <c r="H69" s="15" t="s">
        <v>48</v>
      </c>
    </row>
    <row r="70" spans="1:8" s="4" customFormat="1" ht="20.149999999999999" customHeight="1" x14ac:dyDescent="0.3">
      <c r="A70" s="13" t="s">
        <v>26</v>
      </c>
      <c r="B70" s="14">
        <v>40</v>
      </c>
      <c r="C70" s="6" t="s">
        <v>10</v>
      </c>
      <c r="D70" s="6" t="s">
        <v>991</v>
      </c>
      <c r="E70" s="45" t="s">
        <v>186</v>
      </c>
      <c r="F70" s="6" t="s">
        <v>27</v>
      </c>
      <c r="G70" s="6" t="s">
        <v>7</v>
      </c>
      <c r="H70" s="15" t="s">
        <v>28</v>
      </c>
    </row>
    <row r="71" spans="1:8" s="4" customFormat="1" ht="20.149999999999999" customHeight="1" x14ac:dyDescent="0.3">
      <c r="A71" s="13" t="s">
        <v>414</v>
      </c>
      <c r="B71" s="14">
        <v>1</v>
      </c>
      <c r="C71" s="6" t="s">
        <v>10</v>
      </c>
      <c r="D71" s="6" t="s">
        <v>134</v>
      </c>
      <c r="E71" s="41" t="s">
        <v>134</v>
      </c>
      <c r="F71" s="6" t="s">
        <v>134</v>
      </c>
      <c r="G71" s="6" t="s">
        <v>7</v>
      </c>
      <c r="H71" s="15" t="s">
        <v>415</v>
      </c>
    </row>
    <row r="72" spans="1:8" s="4" customFormat="1" ht="20.149999999999999" customHeight="1" x14ac:dyDescent="0.3">
      <c r="A72" s="13" t="s">
        <v>345</v>
      </c>
      <c r="B72" s="14">
        <v>1</v>
      </c>
      <c r="C72" s="6" t="s">
        <v>10</v>
      </c>
      <c r="D72" s="6" t="s">
        <v>997</v>
      </c>
      <c r="E72" s="45" t="s">
        <v>530</v>
      </c>
      <c r="F72" s="6" t="s">
        <v>276</v>
      </c>
      <c r="G72" s="6" t="s">
        <v>7</v>
      </c>
      <c r="H72" s="15" t="s">
        <v>346</v>
      </c>
    </row>
    <row r="73" spans="1:8" s="4" customFormat="1" ht="20.149999999999999" customHeight="1" x14ac:dyDescent="0.3">
      <c r="A73" s="13" t="s">
        <v>31</v>
      </c>
      <c r="B73" s="14">
        <v>100</v>
      </c>
      <c r="C73" s="6" t="s">
        <v>10</v>
      </c>
      <c r="D73" s="6" t="s">
        <v>992</v>
      </c>
      <c r="E73" s="45" t="s">
        <v>522</v>
      </c>
      <c r="F73" s="6" t="s">
        <v>32</v>
      </c>
      <c r="G73" s="6" t="s">
        <v>7</v>
      </c>
      <c r="H73" s="15" t="s">
        <v>33</v>
      </c>
    </row>
    <row r="74" spans="1:8" s="4" customFormat="1" ht="20.149999999999999" customHeight="1" x14ac:dyDescent="0.3">
      <c r="A74" s="13" t="s">
        <v>227</v>
      </c>
      <c r="B74" s="14">
        <v>12</v>
      </c>
      <c r="C74" s="6" t="s">
        <v>10</v>
      </c>
      <c r="D74" s="6" t="s">
        <v>982</v>
      </c>
      <c r="E74" s="41" t="s">
        <v>228</v>
      </c>
      <c r="F74" s="6" t="s">
        <v>228</v>
      </c>
      <c r="G74" s="6" t="s">
        <v>7</v>
      </c>
      <c r="H74" s="15" t="s">
        <v>229</v>
      </c>
    </row>
    <row r="75" spans="1:8" s="4" customFormat="1" ht="20.149999999999999" customHeight="1" x14ac:dyDescent="0.3">
      <c r="A75" s="13" t="s">
        <v>230</v>
      </c>
      <c r="B75" s="14">
        <v>600</v>
      </c>
      <c r="C75" s="6" t="s">
        <v>10</v>
      </c>
      <c r="D75" s="6" t="s">
        <v>984</v>
      </c>
      <c r="E75" s="45" t="s">
        <v>524</v>
      </c>
      <c r="F75" s="6" t="s">
        <v>206</v>
      </c>
      <c r="G75" s="6" t="s">
        <v>7</v>
      </c>
      <c r="H75" s="15" t="s">
        <v>231</v>
      </c>
    </row>
    <row r="76" spans="1:8" s="4" customFormat="1" ht="20.149999999999999" customHeight="1" x14ac:dyDescent="0.3">
      <c r="A76" s="13" t="s">
        <v>241</v>
      </c>
      <c r="B76" s="14">
        <v>200</v>
      </c>
      <c r="C76" s="6" t="s">
        <v>10</v>
      </c>
      <c r="D76" s="6" t="s">
        <v>984</v>
      </c>
      <c r="E76" s="45" t="s">
        <v>524</v>
      </c>
      <c r="F76" s="6" t="s">
        <v>206</v>
      </c>
      <c r="G76" s="6" t="s">
        <v>7</v>
      </c>
      <c r="H76" s="15" t="s">
        <v>242</v>
      </c>
    </row>
    <row r="77" spans="1:8" s="4" customFormat="1" ht="20.149999999999999" customHeight="1" x14ac:dyDescent="0.3">
      <c r="A77" s="13" t="s">
        <v>29</v>
      </c>
      <c r="B77" s="14">
        <v>1800</v>
      </c>
      <c r="C77" s="6" t="s">
        <v>10</v>
      </c>
      <c r="D77" s="6" t="s">
        <v>979</v>
      </c>
      <c r="E77" s="41" t="s">
        <v>24</v>
      </c>
      <c r="F77" s="6" t="s">
        <v>24</v>
      </c>
      <c r="G77" s="6" t="s">
        <v>7</v>
      </c>
      <c r="H77" s="15" t="s">
        <v>30</v>
      </c>
    </row>
    <row r="78" spans="1:8" s="4" customFormat="1" ht="20.149999999999999" customHeight="1" x14ac:dyDescent="0.3">
      <c r="A78" s="13" t="s">
        <v>37</v>
      </c>
      <c r="B78" s="14">
        <v>10</v>
      </c>
      <c r="C78" s="6" t="s">
        <v>75</v>
      </c>
      <c r="D78" s="6" t="s">
        <v>986</v>
      </c>
      <c r="E78" s="45" t="s">
        <v>525</v>
      </c>
      <c r="F78" s="6" t="s">
        <v>38</v>
      </c>
      <c r="G78" s="6" t="s">
        <v>7</v>
      </c>
      <c r="H78" s="15" t="s">
        <v>40</v>
      </c>
    </row>
    <row r="79" spans="1:8" s="4" customFormat="1" ht="20.149999999999999" customHeight="1" x14ac:dyDescent="0.3">
      <c r="A79" s="13" t="s">
        <v>431</v>
      </c>
      <c r="B79" s="14">
        <v>0.999</v>
      </c>
      <c r="C79" s="6" t="s">
        <v>429</v>
      </c>
      <c r="D79" s="6" t="s">
        <v>997</v>
      </c>
      <c r="E79" s="45" t="s">
        <v>530</v>
      </c>
      <c r="F79" s="6" t="s">
        <v>276</v>
      </c>
      <c r="G79" s="6" t="s">
        <v>489</v>
      </c>
      <c r="H79" s="15" t="s">
        <v>432</v>
      </c>
    </row>
    <row r="80" spans="1:8" s="4" customFormat="1" ht="20.149999999999999" customHeight="1" x14ac:dyDescent="0.3">
      <c r="A80" s="13" t="s">
        <v>428</v>
      </c>
      <c r="B80" s="14">
        <v>0.999</v>
      </c>
      <c r="C80" s="6" t="s">
        <v>429</v>
      </c>
      <c r="D80" s="6" t="s">
        <v>997</v>
      </c>
      <c r="E80" s="45" t="s">
        <v>530</v>
      </c>
      <c r="F80" s="6" t="s">
        <v>276</v>
      </c>
      <c r="G80" s="6" t="s">
        <v>489</v>
      </c>
      <c r="H80" s="15" t="s">
        <v>430</v>
      </c>
    </row>
    <row r="81" spans="1:8" s="4" customFormat="1" ht="20.149999999999999" customHeight="1" x14ac:dyDescent="0.3">
      <c r="A81" s="13" t="s">
        <v>614</v>
      </c>
      <c r="B81" s="14">
        <v>30</v>
      </c>
      <c r="C81" s="6" t="s">
        <v>10</v>
      </c>
      <c r="D81" s="6" t="s">
        <v>993</v>
      </c>
      <c r="E81" s="45" t="s">
        <v>4</v>
      </c>
      <c r="F81" s="6" t="s">
        <v>255</v>
      </c>
      <c r="G81" s="2" t="s">
        <v>480</v>
      </c>
      <c r="H81" s="15" t="s">
        <v>289</v>
      </c>
    </row>
    <row r="82" spans="1:8" s="4" customFormat="1" ht="20.149999999999999" customHeight="1" x14ac:dyDescent="0.3">
      <c r="A82" s="13" t="s">
        <v>286</v>
      </c>
      <c r="B82" s="14">
        <v>24</v>
      </c>
      <c r="C82" s="6" t="s">
        <v>85</v>
      </c>
      <c r="D82" s="6" t="s">
        <v>993</v>
      </c>
      <c r="E82" s="45" t="s">
        <v>4</v>
      </c>
      <c r="F82" s="6" t="s">
        <v>255</v>
      </c>
      <c r="G82" s="6" t="s">
        <v>7</v>
      </c>
      <c r="H82" s="15" t="s">
        <v>287</v>
      </c>
    </row>
    <row r="83" spans="1:8" s="4" customFormat="1" ht="20.149999999999999" customHeight="1" x14ac:dyDescent="0.3">
      <c r="A83" s="13" t="s">
        <v>258</v>
      </c>
      <c r="B83" s="14">
        <v>100</v>
      </c>
      <c r="C83" s="6" t="s">
        <v>10</v>
      </c>
      <c r="D83" s="6" t="s">
        <v>993</v>
      </c>
      <c r="E83" s="45" t="s">
        <v>4</v>
      </c>
      <c r="F83" s="6" t="s">
        <v>255</v>
      </c>
      <c r="G83" s="6" t="s">
        <v>7</v>
      </c>
      <c r="H83" s="15" t="s">
        <v>259</v>
      </c>
    </row>
    <row r="84" spans="1:8" s="4" customFormat="1" ht="20.149999999999999" customHeight="1" x14ac:dyDescent="0.3">
      <c r="A84" s="13" t="s">
        <v>43</v>
      </c>
      <c r="B84" s="14">
        <v>1680</v>
      </c>
      <c r="C84" s="6" t="s">
        <v>10</v>
      </c>
      <c r="D84" s="6" t="s">
        <v>979</v>
      </c>
      <c r="E84" s="41" t="s">
        <v>24</v>
      </c>
      <c r="F84" s="6" t="s">
        <v>24</v>
      </c>
      <c r="G84" s="6" t="s">
        <v>7</v>
      </c>
      <c r="H84" s="15" t="s">
        <v>44</v>
      </c>
    </row>
    <row r="85" spans="1:8" s="4" customFormat="1" ht="20.149999999999999" customHeight="1" x14ac:dyDescent="0.3">
      <c r="A85" s="13" t="s">
        <v>329</v>
      </c>
      <c r="B85" s="14">
        <v>2</v>
      </c>
      <c r="C85" s="6" t="s">
        <v>10</v>
      </c>
      <c r="D85" s="6" t="s">
        <v>122</v>
      </c>
      <c r="E85" s="45" t="s">
        <v>519</v>
      </c>
      <c r="F85" s="6" t="s">
        <v>330</v>
      </c>
      <c r="G85" s="6" t="s">
        <v>7</v>
      </c>
      <c r="H85" s="15" t="s">
        <v>331</v>
      </c>
    </row>
    <row r="86" spans="1:8" s="4" customFormat="1" ht="20.149999999999999" customHeight="1" x14ac:dyDescent="0.3">
      <c r="A86" s="13" t="s">
        <v>590</v>
      </c>
      <c r="B86" s="14">
        <v>1</v>
      </c>
      <c r="C86" s="6" t="s">
        <v>7</v>
      </c>
      <c r="D86" s="6" t="s">
        <v>987</v>
      </c>
      <c r="E86" s="45" t="s">
        <v>521</v>
      </c>
      <c r="F86" s="6" t="s">
        <v>263</v>
      </c>
      <c r="G86" s="6" t="s">
        <v>7</v>
      </c>
      <c r="H86" s="15" t="s">
        <v>304</v>
      </c>
    </row>
    <row r="87" spans="1:8" s="4" customFormat="1" ht="20.149999999999999" customHeight="1" x14ac:dyDescent="0.3">
      <c r="A87" s="13" t="s">
        <v>387</v>
      </c>
      <c r="B87" s="14">
        <v>1</v>
      </c>
      <c r="C87" s="6" t="s">
        <v>10</v>
      </c>
      <c r="D87" s="6" t="s">
        <v>997</v>
      </c>
      <c r="E87" s="45" t="s">
        <v>530</v>
      </c>
      <c r="F87" s="6" t="s">
        <v>276</v>
      </c>
      <c r="G87" s="6" t="s">
        <v>7</v>
      </c>
      <c r="H87" s="15" t="s">
        <v>388</v>
      </c>
    </row>
    <row r="88" spans="1:8" s="4" customFormat="1" ht="20.149999999999999" customHeight="1" x14ac:dyDescent="0.3">
      <c r="A88" s="13" t="s">
        <v>615</v>
      </c>
      <c r="B88" s="14">
        <v>6</v>
      </c>
      <c r="C88" s="6" t="s">
        <v>10</v>
      </c>
      <c r="D88" s="6" t="s">
        <v>990</v>
      </c>
      <c r="E88" s="45" t="s">
        <v>9</v>
      </c>
      <c r="F88" s="6" t="s">
        <v>139</v>
      </c>
      <c r="G88" s="6" t="s">
        <v>7</v>
      </c>
      <c r="H88" s="15" t="s">
        <v>198</v>
      </c>
    </row>
    <row r="89" spans="1:8" s="4" customFormat="1" ht="20.149999999999999" customHeight="1" x14ac:dyDescent="0.3">
      <c r="A89" s="13" t="s">
        <v>256</v>
      </c>
      <c r="B89" s="14">
        <v>6</v>
      </c>
      <c r="C89" s="6" t="s">
        <v>10</v>
      </c>
      <c r="D89" s="6" t="s">
        <v>993</v>
      </c>
      <c r="E89" s="45" t="s">
        <v>4</v>
      </c>
      <c r="F89" s="6" t="s">
        <v>255</v>
      </c>
      <c r="G89" s="6" t="s">
        <v>7</v>
      </c>
      <c r="H89" s="15" t="s">
        <v>257</v>
      </c>
    </row>
    <row r="90" spans="1:8" s="4" customFormat="1" ht="20.149999999999999" customHeight="1" x14ac:dyDescent="0.3">
      <c r="A90" s="13" t="s">
        <v>466</v>
      </c>
      <c r="B90" s="14">
        <v>1</v>
      </c>
      <c r="C90" s="6" t="s">
        <v>10</v>
      </c>
      <c r="D90" s="6" t="s">
        <v>987</v>
      </c>
      <c r="E90" s="45" t="s">
        <v>521</v>
      </c>
      <c r="F90" s="6" t="s">
        <v>263</v>
      </c>
      <c r="G90" s="6" t="s">
        <v>7</v>
      </c>
      <c r="H90" s="6" t="s">
        <v>7</v>
      </c>
    </row>
    <row r="91" spans="1:8" s="4" customFormat="1" ht="20.149999999999999" customHeight="1" x14ac:dyDescent="0.3">
      <c r="A91" s="13" t="s">
        <v>353</v>
      </c>
      <c r="B91" s="14">
        <v>667</v>
      </c>
      <c r="C91" s="6" t="s">
        <v>10</v>
      </c>
      <c r="D91" s="6" t="s">
        <v>996</v>
      </c>
      <c r="E91" s="45" t="s">
        <v>529</v>
      </c>
      <c r="F91" s="6" t="s">
        <v>4</v>
      </c>
      <c r="G91" s="6" t="s">
        <v>489</v>
      </c>
      <c r="H91" s="15" t="s">
        <v>354</v>
      </c>
    </row>
    <row r="92" spans="1:8" s="4" customFormat="1" ht="20.149999999999999" customHeight="1" x14ac:dyDescent="0.3">
      <c r="A92" s="13" t="s">
        <v>546</v>
      </c>
      <c r="B92" s="14">
        <v>500</v>
      </c>
      <c r="C92" s="6" t="s">
        <v>10</v>
      </c>
      <c r="D92" s="6" t="s">
        <v>486</v>
      </c>
      <c r="E92" s="45" t="s">
        <v>607</v>
      </c>
      <c r="F92" s="6" t="s">
        <v>21</v>
      </c>
      <c r="G92" s="6" t="s">
        <v>580</v>
      </c>
      <c r="H92" s="15" t="s">
        <v>296</v>
      </c>
    </row>
    <row r="93" spans="1:8" s="4" customFormat="1" ht="20.149999999999999" customHeight="1" x14ac:dyDescent="0.3">
      <c r="A93" s="13" t="s">
        <v>412</v>
      </c>
      <c r="B93" s="14">
        <v>280</v>
      </c>
      <c r="C93" s="6" t="s">
        <v>10</v>
      </c>
      <c r="D93" s="6" t="s">
        <v>486</v>
      </c>
      <c r="E93" s="45" t="s">
        <v>485</v>
      </c>
      <c r="F93" s="6" t="s">
        <v>126</v>
      </c>
      <c r="G93" s="6" t="s">
        <v>7</v>
      </c>
      <c r="H93" s="15" t="s">
        <v>413</v>
      </c>
    </row>
    <row r="94" spans="1:8" s="4" customFormat="1" ht="20.149999999999999" customHeight="1" x14ac:dyDescent="0.3">
      <c r="A94" s="13" t="s">
        <v>365</v>
      </c>
      <c r="B94" s="14">
        <v>33.299999999999997</v>
      </c>
      <c r="C94" s="6" t="s">
        <v>10</v>
      </c>
      <c r="D94" s="6" t="s">
        <v>990</v>
      </c>
      <c r="E94" s="45" t="s">
        <v>9</v>
      </c>
      <c r="F94" s="6" t="s">
        <v>139</v>
      </c>
      <c r="G94" s="6" t="s">
        <v>494</v>
      </c>
      <c r="H94" s="15" t="s">
        <v>366</v>
      </c>
    </row>
    <row r="95" spans="1:8" s="4" customFormat="1" ht="20.149999999999999" customHeight="1" x14ac:dyDescent="0.3">
      <c r="A95" s="13" t="s">
        <v>450</v>
      </c>
      <c r="B95" s="14">
        <v>0.999</v>
      </c>
      <c r="C95" s="6" t="s">
        <v>10</v>
      </c>
      <c r="D95" s="6" t="s">
        <v>997</v>
      </c>
      <c r="E95" s="45" t="s">
        <v>530</v>
      </c>
      <c r="F95" s="6" t="s">
        <v>276</v>
      </c>
      <c r="G95" s="6" t="s">
        <v>489</v>
      </c>
      <c r="H95" s="15" t="s">
        <v>451</v>
      </c>
    </row>
    <row r="96" spans="1:8" s="4" customFormat="1" ht="20.149999999999999" customHeight="1" x14ac:dyDescent="0.3">
      <c r="A96" s="13" t="s">
        <v>297</v>
      </c>
      <c r="B96" s="14">
        <v>705</v>
      </c>
      <c r="C96" s="6" t="s">
        <v>10</v>
      </c>
      <c r="D96" s="6" t="s">
        <v>486</v>
      </c>
      <c r="E96" s="45" t="s">
        <v>607</v>
      </c>
      <c r="F96" s="6" t="s">
        <v>21</v>
      </c>
      <c r="G96" s="6" t="s">
        <v>531</v>
      </c>
      <c r="H96" s="15" t="s">
        <v>298</v>
      </c>
    </row>
    <row r="97" spans="1:8" s="4" customFormat="1" ht="20.149999999999999" customHeight="1" x14ac:dyDescent="0.3">
      <c r="A97" s="13" t="s">
        <v>608</v>
      </c>
      <c r="B97" s="14">
        <v>10</v>
      </c>
      <c r="C97" s="6" t="s">
        <v>130</v>
      </c>
      <c r="D97" s="6" t="s">
        <v>986</v>
      </c>
      <c r="E97" s="45" t="s">
        <v>607</v>
      </c>
      <c r="F97" s="6" t="s">
        <v>38</v>
      </c>
      <c r="G97" s="6" t="s">
        <v>7</v>
      </c>
      <c r="H97" s="15" t="s">
        <v>60</v>
      </c>
    </row>
    <row r="98" spans="1:8" s="4" customFormat="1" ht="20.149999999999999" customHeight="1" x14ac:dyDescent="0.3">
      <c r="A98" s="13" t="s">
        <v>1509</v>
      </c>
      <c r="B98" s="14">
        <v>450</v>
      </c>
      <c r="C98" s="6" t="s">
        <v>10</v>
      </c>
      <c r="D98" s="6" t="s">
        <v>984</v>
      </c>
      <c r="E98" s="45" t="s">
        <v>528</v>
      </c>
      <c r="F98" s="6" t="s">
        <v>186</v>
      </c>
      <c r="G98" s="6" t="s">
        <v>7</v>
      </c>
      <c r="H98" s="15" t="s">
        <v>245</v>
      </c>
    </row>
    <row r="99" spans="1:8" s="4" customFormat="1" ht="20.149999999999999" customHeight="1" x14ac:dyDescent="0.3">
      <c r="A99" s="13" t="s">
        <v>393</v>
      </c>
      <c r="B99" s="14">
        <v>1000</v>
      </c>
      <c r="C99" s="6" t="s">
        <v>10</v>
      </c>
      <c r="D99" s="6" t="s">
        <v>486</v>
      </c>
      <c r="E99" s="45" t="s">
        <v>607</v>
      </c>
      <c r="F99" s="6" t="s">
        <v>21</v>
      </c>
      <c r="G99" s="6" t="s">
        <v>7</v>
      </c>
      <c r="H99" s="15" t="s">
        <v>394</v>
      </c>
    </row>
    <row r="100" spans="1:8" s="4" customFormat="1" ht="20.149999999999999" customHeight="1" x14ac:dyDescent="0.3">
      <c r="A100" s="13" t="s">
        <v>332</v>
      </c>
      <c r="B100" s="14">
        <v>3</v>
      </c>
      <c r="C100" s="6" t="s">
        <v>10</v>
      </c>
      <c r="D100" s="6" t="s">
        <v>123</v>
      </c>
      <c r="E100" s="45" t="s">
        <v>123</v>
      </c>
      <c r="F100" s="6" t="s">
        <v>123</v>
      </c>
      <c r="G100" s="6" t="s">
        <v>7</v>
      </c>
      <c r="H100" s="15" t="s">
        <v>333</v>
      </c>
    </row>
    <row r="101" spans="1:8" s="4" customFormat="1" ht="20.149999999999999" customHeight="1" x14ac:dyDescent="0.3">
      <c r="A101" s="13" t="s">
        <v>389</v>
      </c>
      <c r="B101" s="14">
        <v>3</v>
      </c>
      <c r="C101" s="6" t="s">
        <v>10</v>
      </c>
      <c r="D101" s="6" t="s">
        <v>997</v>
      </c>
      <c r="E101" s="45" t="s">
        <v>530</v>
      </c>
      <c r="F101" s="6" t="s">
        <v>276</v>
      </c>
      <c r="G101" s="6" t="s">
        <v>7</v>
      </c>
      <c r="H101" s="15" t="s">
        <v>390</v>
      </c>
    </row>
    <row r="102" spans="1:8" s="4" customFormat="1" ht="20.149999999999999" customHeight="1" x14ac:dyDescent="0.3">
      <c r="A102" s="13" t="s">
        <v>201</v>
      </c>
      <c r="B102" s="14">
        <v>32</v>
      </c>
      <c r="C102" s="6" t="s">
        <v>10</v>
      </c>
      <c r="D102" s="6" t="s">
        <v>978</v>
      </c>
      <c r="E102" s="41" t="s">
        <v>35</v>
      </c>
      <c r="F102" s="6" t="s">
        <v>35</v>
      </c>
      <c r="G102" s="6" t="s">
        <v>7</v>
      </c>
      <c r="H102" s="15" t="s">
        <v>202</v>
      </c>
    </row>
    <row r="103" spans="1:8" s="4" customFormat="1" ht="20.149999999999999" customHeight="1" x14ac:dyDescent="0.3">
      <c r="A103" s="13" t="s">
        <v>408</v>
      </c>
      <c r="B103" s="14">
        <v>360</v>
      </c>
      <c r="C103" s="6" t="s">
        <v>10</v>
      </c>
      <c r="D103" s="6" t="s">
        <v>486</v>
      </c>
      <c r="E103" s="45" t="s">
        <v>607</v>
      </c>
      <c r="F103" s="6" t="s">
        <v>21</v>
      </c>
      <c r="G103" s="6" t="s">
        <v>7</v>
      </c>
      <c r="H103" s="46" t="s">
        <v>584</v>
      </c>
    </row>
    <row r="104" spans="1:8" s="4" customFormat="1" ht="20.149999999999999" customHeight="1" x14ac:dyDescent="0.3">
      <c r="A104" s="13" t="s">
        <v>411</v>
      </c>
      <c r="B104" s="14">
        <v>12</v>
      </c>
      <c r="C104" s="6" t="s">
        <v>10</v>
      </c>
      <c r="D104" s="6" t="s">
        <v>486</v>
      </c>
      <c r="E104" s="45" t="s">
        <v>607</v>
      </c>
      <c r="F104" s="6" t="s">
        <v>21</v>
      </c>
      <c r="G104" s="6" t="s">
        <v>7</v>
      </c>
      <c r="H104" s="46" t="s">
        <v>585</v>
      </c>
    </row>
    <row r="105" spans="1:8" s="4" customFormat="1" ht="20.149999999999999" customHeight="1" x14ac:dyDescent="0.3">
      <c r="A105" s="13" t="s">
        <v>409</v>
      </c>
      <c r="B105" s="14">
        <v>180</v>
      </c>
      <c r="C105" s="6" t="s">
        <v>10</v>
      </c>
      <c r="D105" s="6" t="s">
        <v>486</v>
      </c>
      <c r="E105" s="45" t="s">
        <v>607</v>
      </c>
      <c r="F105" s="6" t="s">
        <v>21</v>
      </c>
      <c r="G105" s="6" t="s">
        <v>7</v>
      </c>
      <c r="H105" s="46" t="s">
        <v>587</v>
      </c>
    </row>
    <row r="106" spans="1:8" s="4" customFormat="1" ht="20.149999999999999" customHeight="1" x14ac:dyDescent="0.3">
      <c r="A106" s="13" t="s">
        <v>410</v>
      </c>
      <c r="B106" s="14">
        <v>120</v>
      </c>
      <c r="C106" s="6" t="s">
        <v>10</v>
      </c>
      <c r="D106" s="6" t="s">
        <v>486</v>
      </c>
      <c r="E106" s="45" t="s">
        <v>607</v>
      </c>
      <c r="F106" s="6" t="s">
        <v>21</v>
      </c>
      <c r="G106" s="6" t="s">
        <v>7</v>
      </c>
      <c r="H106" s="46" t="s">
        <v>586</v>
      </c>
    </row>
    <row r="107" spans="1:8" s="4" customFormat="1" ht="20.149999999999999" customHeight="1" x14ac:dyDescent="0.3">
      <c r="A107" s="13" t="s">
        <v>234</v>
      </c>
      <c r="B107" s="14">
        <v>100</v>
      </c>
      <c r="C107" s="6" t="s">
        <v>10</v>
      </c>
      <c r="D107" s="6" t="s">
        <v>979</v>
      </c>
      <c r="E107" s="41" t="s">
        <v>24</v>
      </c>
      <c r="F107" s="6" t="s">
        <v>24</v>
      </c>
      <c r="G107" s="6" t="s">
        <v>236</v>
      </c>
      <c r="H107" s="15" t="s">
        <v>235</v>
      </c>
    </row>
    <row r="108" spans="1:8" s="4" customFormat="1" ht="20.149999999999999" customHeight="1" x14ac:dyDescent="0.3">
      <c r="A108" s="13" t="s">
        <v>179</v>
      </c>
      <c r="B108" s="14">
        <v>36</v>
      </c>
      <c r="C108" s="6" t="s">
        <v>10</v>
      </c>
      <c r="D108" s="6" t="s">
        <v>989</v>
      </c>
      <c r="E108" s="45" t="s">
        <v>32</v>
      </c>
      <c r="F108" s="6" t="s">
        <v>106</v>
      </c>
      <c r="G108" s="6" t="s">
        <v>7</v>
      </c>
      <c r="H108" s="15" t="s">
        <v>180</v>
      </c>
    </row>
    <row r="109" spans="1:8" s="4" customFormat="1" ht="20.149999999999999" customHeight="1" x14ac:dyDescent="0.3">
      <c r="A109" s="13" t="s">
        <v>157</v>
      </c>
      <c r="B109" s="14">
        <v>60</v>
      </c>
      <c r="C109" s="6" t="s">
        <v>10</v>
      </c>
      <c r="D109" s="6" t="s">
        <v>994</v>
      </c>
      <c r="E109" s="45" t="s">
        <v>523</v>
      </c>
      <c r="F109" s="6" t="s">
        <v>9</v>
      </c>
      <c r="G109" s="6" t="s">
        <v>7</v>
      </c>
      <c r="H109" s="15" t="s">
        <v>158</v>
      </c>
    </row>
    <row r="110" spans="1:8" s="4" customFormat="1" ht="20.149999999999999" customHeight="1" x14ac:dyDescent="0.3">
      <c r="A110" s="13" t="s">
        <v>86</v>
      </c>
      <c r="B110" s="14">
        <v>240</v>
      </c>
      <c r="C110" s="6" t="s">
        <v>10</v>
      </c>
      <c r="D110" s="6" t="s">
        <v>994</v>
      </c>
      <c r="E110" s="45" t="s">
        <v>523</v>
      </c>
      <c r="F110" s="6" t="s">
        <v>9</v>
      </c>
      <c r="G110" s="6" t="s">
        <v>503</v>
      </c>
      <c r="H110" s="15" t="s">
        <v>87</v>
      </c>
    </row>
    <row r="111" spans="1:8" s="4" customFormat="1" ht="20.149999999999999" customHeight="1" x14ac:dyDescent="0.3">
      <c r="A111" s="13" t="s">
        <v>88</v>
      </c>
      <c r="B111" s="19">
        <v>576</v>
      </c>
      <c r="C111" s="6" t="s">
        <v>10</v>
      </c>
      <c r="D111" s="6" t="s">
        <v>486</v>
      </c>
      <c r="E111" s="45" t="s">
        <v>607</v>
      </c>
      <c r="F111" s="6" t="s">
        <v>21</v>
      </c>
      <c r="G111" s="6" t="s">
        <v>572</v>
      </c>
      <c r="H111" s="15" t="s">
        <v>87</v>
      </c>
    </row>
    <row r="112" spans="1:8" s="4" customFormat="1" ht="20.149999999999999" customHeight="1" x14ac:dyDescent="0.3">
      <c r="A112" s="13" t="s">
        <v>207</v>
      </c>
      <c r="B112" s="19">
        <v>220</v>
      </c>
      <c r="C112" s="6" t="s">
        <v>10</v>
      </c>
      <c r="D112" s="6" t="s">
        <v>1555</v>
      </c>
      <c r="E112" s="45" t="s">
        <v>524</v>
      </c>
      <c r="F112" s="6" t="s">
        <v>206</v>
      </c>
      <c r="G112" s="6" t="s">
        <v>563</v>
      </c>
      <c r="H112" s="15" t="s">
        <v>208</v>
      </c>
    </row>
    <row r="113" spans="1:8" s="4" customFormat="1" ht="20.149999999999999" customHeight="1" x14ac:dyDescent="0.3">
      <c r="A113" s="13" t="s">
        <v>214</v>
      </c>
      <c r="B113" s="14">
        <v>30</v>
      </c>
      <c r="C113" s="6" t="s">
        <v>10</v>
      </c>
      <c r="D113" s="6" t="s">
        <v>984</v>
      </c>
      <c r="E113" s="45" t="s">
        <v>524</v>
      </c>
      <c r="F113" s="6" t="s">
        <v>206</v>
      </c>
      <c r="G113" s="6" t="s">
        <v>481</v>
      </c>
      <c r="H113" s="15" t="s">
        <v>215</v>
      </c>
    </row>
    <row r="114" spans="1:8" s="4" customFormat="1" ht="20.149999999999999" customHeight="1" x14ac:dyDescent="0.3">
      <c r="A114" s="13" t="s">
        <v>243</v>
      </c>
      <c r="B114" s="19">
        <v>120</v>
      </c>
      <c r="C114" s="6" t="s">
        <v>10</v>
      </c>
      <c r="D114" s="6" t="s">
        <v>984</v>
      </c>
      <c r="E114" s="45" t="s">
        <v>524</v>
      </c>
      <c r="F114" s="6" t="s">
        <v>206</v>
      </c>
      <c r="G114" s="6" t="s">
        <v>481</v>
      </c>
      <c r="H114" s="15" t="s">
        <v>244</v>
      </c>
    </row>
    <row r="115" spans="1:8" s="4" customFormat="1" ht="20.149999999999999" customHeight="1" x14ac:dyDescent="0.3">
      <c r="A115" s="13" t="s">
        <v>262</v>
      </c>
      <c r="B115" s="14">
        <v>4</v>
      </c>
      <c r="C115" s="6" t="s">
        <v>39</v>
      </c>
      <c r="D115" s="6" t="s">
        <v>987</v>
      </c>
      <c r="E115" s="45" t="s">
        <v>521</v>
      </c>
      <c r="F115" s="6" t="s">
        <v>263</v>
      </c>
      <c r="G115" s="6" t="s">
        <v>7</v>
      </c>
      <c r="H115" s="15" t="s">
        <v>264</v>
      </c>
    </row>
    <row r="116" spans="1:8" s="4" customFormat="1" ht="20.149999999999999" customHeight="1" x14ac:dyDescent="0.3">
      <c r="A116" s="13" t="s">
        <v>439</v>
      </c>
      <c r="B116" s="14">
        <v>1</v>
      </c>
      <c r="C116" s="6" t="s">
        <v>10</v>
      </c>
      <c r="D116" s="6" t="s">
        <v>995</v>
      </c>
      <c r="E116" s="45" t="s">
        <v>528</v>
      </c>
      <c r="F116" s="6" t="s">
        <v>186</v>
      </c>
      <c r="G116" s="6" t="s">
        <v>489</v>
      </c>
      <c r="H116" s="15" t="s">
        <v>440</v>
      </c>
    </row>
    <row r="117" spans="1:8" s="4" customFormat="1" ht="20.149999999999999" customHeight="1" x14ac:dyDescent="0.3">
      <c r="A117" s="13" t="s">
        <v>445</v>
      </c>
      <c r="B117" s="14">
        <v>550</v>
      </c>
      <c r="C117" s="6" t="s">
        <v>10</v>
      </c>
      <c r="D117" s="6" t="s">
        <v>995</v>
      </c>
      <c r="E117" s="45" t="s">
        <v>528</v>
      </c>
      <c r="F117" s="6" t="s">
        <v>186</v>
      </c>
      <c r="G117" s="6" t="s">
        <v>497</v>
      </c>
      <c r="H117" s="15" t="s">
        <v>377</v>
      </c>
    </row>
    <row r="118" spans="1:8" s="4" customFormat="1" ht="20.149999999999999" customHeight="1" x14ac:dyDescent="0.3">
      <c r="A118" s="13" t="s">
        <v>232</v>
      </c>
      <c r="B118" s="14">
        <v>360</v>
      </c>
      <c r="C118" s="6" t="s">
        <v>10</v>
      </c>
      <c r="D118" s="6" t="s">
        <v>995</v>
      </c>
      <c r="E118" s="45" t="s">
        <v>528</v>
      </c>
      <c r="F118" s="6" t="s">
        <v>186</v>
      </c>
      <c r="G118" s="6" t="s">
        <v>7</v>
      </c>
      <c r="H118" s="15" t="s">
        <v>233</v>
      </c>
    </row>
    <row r="119" spans="1:8" s="4" customFormat="1" ht="20.149999999999999" customHeight="1" x14ac:dyDescent="0.3">
      <c r="A119" s="13" t="s">
        <v>220</v>
      </c>
      <c r="B119" s="14">
        <v>30</v>
      </c>
      <c r="C119" s="6" t="s">
        <v>10</v>
      </c>
      <c r="D119" s="6" t="s">
        <v>984</v>
      </c>
      <c r="E119" s="45" t="s">
        <v>524</v>
      </c>
      <c r="F119" s="6" t="s">
        <v>206</v>
      </c>
      <c r="G119" s="6" t="s">
        <v>481</v>
      </c>
      <c r="H119" s="15" t="s">
        <v>221</v>
      </c>
    </row>
    <row r="120" spans="1:8" s="4" customFormat="1" ht="20.149999999999999" customHeight="1" x14ac:dyDescent="0.3">
      <c r="A120" s="13" t="s">
        <v>402</v>
      </c>
      <c r="B120" s="14">
        <v>0.999</v>
      </c>
      <c r="C120" s="6" t="s">
        <v>10</v>
      </c>
      <c r="D120" s="6" t="s">
        <v>134</v>
      </c>
      <c r="E120" s="45" t="s">
        <v>525</v>
      </c>
      <c r="F120" s="6" t="s">
        <v>38</v>
      </c>
      <c r="G120" s="6" t="s">
        <v>516</v>
      </c>
      <c r="H120" s="15" t="s">
        <v>403</v>
      </c>
    </row>
    <row r="121" spans="1:8" s="4" customFormat="1" ht="20.149999999999999" customHeight="1" x14ac:dyDescent="0.3">
      <c r="A121" s="13" t="s">
        <v>53</v>
      </c>
      <c r="B121" s="14">
        <v>30</v>
      </c>
      <c r="C121" s="6" t="s">
        <v>10</v>
      </c>
      <c r="D121" s="6" t="s">
        <v>989</v>
      </c>
      <c r="E121" s="45" t="s">
        <v>255</v>
      </c>
      <c r="F121" s="6" t="s">
        <v>54</v>
      </c>
      <c r="G121" s="6" t="s">
        <v>7</v>
      </c>
      <c r="H121" s="15" t="s">
        <v>55</v>
      </c>
    </row>
    <row r="122" spans="1:8" s="4" customFormat="1" ht="20.149999999999999" customHeight="1" x14ac:dyDescent="0.3">
      <c r="A122" s="13" t="s">
        <v>56</v>
      </c>
      <c r="B122" s="14">
        <v>32</v>
      </c>
      <c r="C122" s="6" t="s">
        <v>10</v>
      </c>
      <c r="D122" s="6" t="s">
        <v>989</v>
      </c>
      <c r="E122" s="45" t="s">
        <v>255</v>
      </c>
      <c r="F122" s="6" t="s">
        <v>54</v>
      </c>
      <c r="G122" s="6" t="s">
        <v>7</v>
      </c>
      <c r="H122" s="15" t="s">
        <v>57</v>
      </c>
    </row>
    <row r="123" spans="1:8" s="4" customFormat="1" ht="20.149999999999999" customHeight="1" x14ac:dyDescent="0.3">
      <c r="A123" s="13" t="s">
        <v>82</v>
      </c>
      <c r="B123" s="14">
        <v>12</v>
      </c>
      <c r="C123" s="6" t="s">
        <v>85</v>
      </c>
      <c r="D123" s="6" t="s">
        <v>520</v>
      </c>
      <c r="E123" s="41" t="s">
        <v>520</v>
      </c>
      <c r="F123" s="6" t="s">
        <v>83</v>
      </c>
      <c r="G123" s="6" t="s">
        <v>7</v>
      </c>
      <c r="H123" s="15" t="s">
        <v>84</v>
      </c>
    </row>
    <row r="124" spans="1:8" s="4" customFormat="1" ht="20.149999999999999" customHeight="1" x14ac:dyDescent="0.3">
      <c r="A124" s="13" t="s">
        <v>143</v>
      </c>
      <c r="B124" s="14">
        <v>1500</v>
      </c>
      <c r="C124" s="6" t="s">
        <v>10</v>
      </c>
      <c r="D124" s="6" t="s">
        <v>980</v>
      </c>
      <c r="E124" s="41" t="s">
        <v>15</v>
      </c>
      <c r="F124" s="6" t="s">
        <v>15</v>
      </c>
      <c r="G124" s="6" t="s">
        <v>488</v>
      </c>
      <c r="H124" s="15" t="s">
        <v>144</v>
      </c>
    </row>
    <row r="125" spans="1:8" s="4" customFormat="1" ht="20.149999999999999" customHeight="1" x14ac:dyDescent="0.3">
      <c r="A125" s="13" t="s">
        <v>617</v>
      </c>
      <c r="B125" s="19">
        <v>225</v>
      </c>
      <c r="C125" s="6" t="s">
        <v>10</v>
      </c>
      <c r="D125" s="6" t="s">
        <v>486</v>
      </c>
      <c r="E125" s="45" t="s">
        <v>607</v>
      </c>
      <c r="F125" s="6" t="s">
        <v>21</v>
      </c>
      <c r="G125" s="2" t="s">
        <v>532</v>
      </c>
      <c r="H125" s="15" t="s">
        <v>320</v>
      </c>
    </row>
    <row r="126" spans="1:8" s="4" customFormat="1" ht="20.149999999999999" customHeight="1" x14ac:dyDescent="0.3">
      <c r="A126" s="13" t="s">
        <v>305</v>
      </c>
      <c r="B126" s="14">
        <v>3.996</v>
      </c>
      <c r="C126" s="6" t="s">
        <v>130</v>
      </c>
      <c r="D126" s="6" t="s">
        <v>486</v>
      </c>
      <c r="E126" s="45" t="s">
        <v>607</v>
      </c>
      <c r="F126" s="6" t="s">
        <v>21</v>
      </c>
      <c r="G126" s="6" t="s">
        <v>7</v>
      </c>
      <c r="H126" s="15" t="s">
        <v>306</v>
      </c>
    </row>
    <row r="127" spans="1:8" s="4" customFormat="1" ht="20.149999999999999" customHeight="1" x14ac:dyDescent="0.3">
      <c r="A127" s="13" t="s">
        <v>3</v>
      </c>
      <c r="B127" s="14">
        <v>625</v>
      </c>
      <c r="C127" s="6" t="s">
        <v>5</v>
      </c>
      <c r="D127" s="6" t="s">
        <v>996</v>
      </c>
      <c r="E127" s="45" t="s">
        <v>529</v>
      </c>
      <c r="F127" s="6" t="s">
        <v>4</v>
      </c>
      <c r="G127" s="6" t="s">
        <v>7</v>
      </c>
      <c r="H127" s="15" t="s">
        <v>6</v>
      </c>
    </row>
    <row r="128" spans="1:8" s="4" customFormat="1" ht="20.149999999999999" customHeight="1" x14ac:dyDescent="0.3">
      <c r="A128" s="13" t="s">
        <v>618</v>
      </c>
      <c r="B128" s="14">
        <v>200</v>
      </c>
      <c r="C128" s="6" t="s">
        <v>16</v>
      </c>
      <c r="D128" s="6" t="s">
        <v>486</v>
      </c>
      <c r="E128" s="45" t="s">
        <v>92</v>
      </c>
      <c r="F128" s="6" t="s">
        <v>92</v>
      </c>
      <c r="G128" s="6" t="s">
        <v>7</v>
      </c>
      <c r="H128" s="15" t="s">
        <v>93</v>
      </c>
    </row>
    <row r="129" spans="1:8" s="4" customFormat="1" ht="20.149999999999999" customHeight="1" x14ac:dyDescent="0.3">
      <c r="A129" s="13" t="s">
        <v>12</v>
      </c>
      <c r="B129" s="14">
        <v>5000</v>
      </c>
      <c r="C129" s="6" t="s">
        <v>5</v>
      </c>
      <c r="D129" s="6" t="s">
        <v>996</v>
      </c>
      <c r="E129" s="45" t="s">
        <v>529</v>
      </c>
      <c r="F129" s="6" t="s">
        <v>4</v>
      </c>
      <c r="G129" s="6" t="s">
        <v>7</v>
      </c>
      <c r="H129" s="15" t="s">
        <v>13</v>
      </c>
    </row>
    <row r="130" spans="1:8" s="4" customFormat="1" ht="20.149999999999999" customHeight="1" x14ac:dyDescent="0.3">
      <c r="A130" s="13" t="s">
        <v>609</v>
      </c>
      <c r="B130" s="14">
        <v>99.9</v>
      </c>
      <c r="C130" s="6" t="s">
        <v>10</v>
      </c>
      <c r="D130" s="6" t="s">
        <v>996</v>
      </c>
      <c r="E130" s="45" t="s">
        <v>529</v>
      </c>
      <c r="F130" s="6" t="s">
        <v>4</v>
      </c>
      <c r="G130" s="6" t="s">
        <v>489</v>
      </c>
      <c r="H130" s="15" t="s">
        <v>386</v>
      </c>
    </row>
    <row r="131" spans="1:8" s="4" customFormat="1" ht="20.149999999999999" customHeight="1" x14ac:dyDescent="0.3">
      <c r="A131" s="13" t="s">
        <v>51</v>
      </c>
      <c r="B131" s="14">
        <v>350</v>
      </c>
      <c r="C131" s="6" t="s">
        <v>5</v>
      </c>
      <c r="D131" s="6" t="s">
        <v>996</v>
      </c>
      <c r="E131" s="45" t="s">
        <v>529</v>
      </c>
      <c r="F131" s="6" t="s">
        <v>4</v>
      </c>
      <c r="G131" s="6" t="s">
        <v>7</v>
      </c>
      <c r="H131" s="15" t="s">
        <v>52</v>
      </c>
    </row>
    <row r="132" spans="1:8" s="4" customFormat="1" ht="20.149999999999999" customHeight="1" x14ac:dyDescent="0.3">
      <c r="A132" s="13" t="s">
        <v>149</v>
      </c>
      <c r="B132" s="14">
        <v>192</v>
      </c>
      <c r="C132" s="6" t="s">
        <v>5</v>
      </c>
      <c r="D132" s="6" t="s">
        <v>996</v>
      </c>
      <c r="E132" s="45" t="s">
        <v>529</v>
      </c>
      <c r="F132" s="6" t="s">
        <v>4</v>
      </c>
      <c r="G132" s="6" t="s">
        <v>7</v>
      </c>
      <c r="H132" s="15" t="s">
        <v>150</v>
      </c>
    </row>
    <row r="133" spans="1:8" s="4" customFormat="1" ht="20.149999999999999" customHeight="1" x14ac:dyDescent="0.3">
      <c r="A133" s="13" t="s">
        <v>166</v>
      </c>
      <c r="B133" s="14">
        <v>1000</v>
      </c>
      <c r="C133" s="6" t="s">
        <v>5</v>
      </c>
      <c r="D133" s="6" t="s">
        <v>996</v>
      </c>
      <c r="E133" s="45" t="s">
        <v>529</v>
      </c>
      <c r="F133" s="6" t="s">
        <v>4</v>
      </c>
      <c r="G133" s="6"/>
      <c r="H133" s="15" t="s">
        <v>167</v>
      </c>
    </row>
    <row r="134" spans="1:8" s="4" customFormat="1" ht="20.149999999999999" customHeight="1" x14ac:dyDescent="0.3">
      <c r="A134" s="13" t="s">
        <v>151</v>
      </c>
      <c r="B134" s="14">
        <v>4</v>
      </c>
      <c r="C134" s="6" t="s">
        <v>10</v>
      </c>
      <c r="D134" s="6" t="s">
        <v>990</v>
      </c>
      <c r="E134" s="45" t="s">
        <v>9</v>
      </c>
      <c r="F134" s="6" t="s">
        <v>139</v>
      </c>
      <c r="G134" s="6" t="s">
        <v>7</v>
      </c>
      <c r="H134" s="15" t="s">
        <v>152</v>
      </c>
    </row>
    <row r="135" spans="1:8" s="4" customFormat="1" ht="20.149999999999999" customHeight="1" x14ac:dyDescent="0.3">
      <c r="A135" s="13" t="s">
        <v>153</v>
      </c>
      <c r="B135" s="14">
        <v>150</v>
      </c>
      <c r="C135" s="6" t="s">
        <v>10</v>
      </c>
      <c r="D135" s="6" t="s">
        <v>990</v>
      </c>
      <c r="E135" s="45" t="s">
        <v>9</v>
      </c>
      <c r="F135" s="6" t="s">
        <v>139</v>
      </c>
      <c r="G135" s="6" t="s">
        <v>7</v>
      </c>
      <c r="H135" s="15" t="s">
        <v>154</v>
      </c>
    </row>
    <row r="136" spans="1:8" s="4" customFormat="1" ht="20.149999999999999" customHeight="1" x14ac:dyDescent="0.3">
      <c r="A136" s="13" t="s">
        <v>8</v>
      </c>
      <c r="B136" s="14">
        <v>240</v>
      </c>
      <c r="C136" s="6" t="s">
        <v>10</v>
      </c>
      <c r="D136" s="6" t="s">
        <v>994</v>
      </c>
      <c r="E136" s="45" t="s">
        <v>523</v>
      </c>
      <c r="F136" s="6" t="s">
        <v>9</v>
      </c>
      <c r="G136" s="6" t="s">
        <v>7</v>
      </c>
      <c r="H136" s="15" t="s">
        <v>11</v>
      </c>
    </row>
    <row r="137" spans="1:8" s="4" customFormat="1" ht="20.149999999999999" customHeight="1" x14ac:dyDescent="0.3">
      <c r="A137" s="13" t="s">
        <v>155</v>
      </c>
      <c r="B137" s="14">
        <v>144</v>
      </c>
      <c r="C137" s="6" t="s">
        <v>10</v>
      </c>
      <c r="D137" s="6" t="s">
        <v>988</v>
      </c>
      <c r="E137" s="45" t="s">
        <v>9</v>
      </c>
      <c r="F137" s="6" t="s">
        <v>139</v>
      </c>
      <c r="G137" s="6" t="s">
        <v>502</v>
      </c>
      <c r="H137" s="15" t="s">
        <v>156</v>
      </c>
    </row>
    <row r="138" spans="1:8" s="4" customFormat="1" ht="20.149999999999999" customHeight="1" x14ac:dyDescent="0.3">
      <c r="A138" s="13" t="s">
        <v>347</v>
      </c>
      <c r="B138" s="14">
        <v>100</v>
      </c>
      <c r="C138" s="6" t="s">
        <v>10</v>
      </c>
      <c r="D138" s="6" t="s">
        <v>978</v>
      </c>
      <c r="E138" s="41" t="s">
        <v>15</v>
      </c>
      <c r="F138" s="6" t="s">
        <v>15</v>
      </c>
      <c r="G138" s="6" t="s">
        <v>489</v>
      </c>
      <c r="H138" s="15" t="s">
        <v>348</v>
      </c>
    </row>
    <row r="139" spans="1:8" s="4" customFormat="1" ht="20.149999999999999" customHeight="1" x14ac:dyDescent="0.3">
      <c r="A139" s="13" t="s">
        <v>34</v>
      </c>
      <c r="B139" s="19">
        <v>1200</v>
      </c>
      <c r="C139" s="6" t="s">
        <v>10</v>
      </c>
      <c r="D139" s="6" t="s">
        <v>978</v>
      </c>
      <c r="E139" s="41" t="s">
        <v>35</v>
      </c>
      <c r="F139" s="6" t="s">
        <v>35</v>
      </c>
      <c r="G139" s="6" t="s">
        <v>491</v>
      </c>
      <c r="H139" s="15" t="s">
        <v>36</v>
      </c>
    </row>
    <row r="140" spans="1:8" s="4" customFormat="1" ht="20.149999999999999" customHeight="1" x14ac:dyDescent="0.3">
      <c r="A140" s="13" t="s">
        <v>316</v>
      </c>
      <c r="B140" s="19">
        <v>66</v>
      </c>
      <c r="C140" s="6" t="s">
        <v>10</v>
      </c>
      <c r="D140" s="6" t="s">
        <v>486</v>
      </c>
      <c r="E140" s="45" t="s">
        <v>607</v>
      </c>
      <c r="F140" s="6" t="s">
        <v>21</v>
      </c>
      <c r="G140" s="2" t="s">
        <v>560</v>
      </c>
      <c r="H140" s="15" t="s">
        <v>317</v>
      </c>
    </row>
    <row r="141" spans="1:8" s="4" customFormat="1" ht="20.149999999999999" customHeight="1" x14ac:dyDescent="0.3">
      <c r="A141" s="13" t="s">
        <v>418</v>
      </c>
      <c r="B141" s="14">
        <v>0.999</v>
      </c>
      <c r="C141" s="6" t="s">
        <v>10</v>
      </c>
      <c r="D141" s="6" t="s">
        <v>123</v>
      </c>
      <c r="E141" s="45" t="s">
        <v>123</v>
      </c>
      <c r="F141" s="6" t="s">
        <v>123</v>
      </c>
      <c r="G141" s="6" t="s">
        <v>489</v>
      </c>
      <c r="H141" s="15" t="s">
        <v>419</v>
      </c>
    </row>
    <row r="142" spans="1:8" s="4" customFormat="1" ht="20.149999999999999" customHeight="1" x14ac:dyDescent="0.3">
      <c r="A142" s="13" t="s">
        <v>369</v>
      </c>
      <c r="B142" s="14">
        <v>1</v>
      </c>
      <c r="C142" s="6" t="s">
        <v>130</v>
      </c>
      <c r="D142" s="6" t="s">
        <v>988</v>
      </c>
      <c r="E142" s="45" t="s">
        <v>32</v>
      </c>
      <c r="F142" s="6" t="s">
        <v>106</v>
      </c>
      <c r="G142" s="6" t="s">
        <v>489</v>
      </c>
      <c r="H142" s="15" t="s">
        <v>370</v>
      </c>
    </row>
    <row r="143" spans="1:8" s="4" customFormat="1" ht="20.149999999999999" customHeight="1" x14ac:dyDescent="0.3">
      <c r="A143" s="13" t="s">
        <v>141</v>
      </c>
      <c r="B143" s="19">
        <v>600</v>
      </c>
      <c r="C143" s="6" t="s">
        <v>10</v>
      </c>
      <c r="D143" s="6" t="s">
        <v>486</v>
      </c>
      <c r="E143" s="45" t="s">
        <v>607</v>
      </c>
      <c r="F143" s="6" t="s">
        <v>21</v>
      </c>
      <c r="G143" s="6" t="s">
        <v>545</v>
      </c>
      <c r="H143" s="15" t="s">
        <v>142</v>
      </c>
    </row>
    <row r="144" spans="1:8" s="4" customFormat="1" ht="20.149999999999999" customHeight="1" x14ac:dyDescent="0.3">
      <c r="A144" s="13" t="s">
        <v>471</v>
      </c>
      <c r="B144" s="14">
        <v>300</v>
      </c>
      <c r="C144" s="6" t="s">
        <v>10</v>
      </c>
      <c r="D144" s="6" t="s">
        <v>486</v>
      </c>
      <c r="E144" s="45" t="s">
        <v>607</v>
      </c>
      <c r="F144" s="6" t="s">
        <v>21</v>
      </c>
      <c r="G144" s="6" t="s">
        <v>7</v>
      </c>
      <c r="H144" s="15" t="s">
        <v>472</v>
      </c>
    </row>
    <row r="145" spans="1:8" s="4" customFormat="1" ht="20.149999999999999" customHeight="1" x14ac:dyDescent="0.3">
      <c r="A145" s="13" t="s">
        <v>290</v>
      </c>
      <c r="B145" s="14">
        <v>10</v>
      </c>
      <c r="C145" s="6" t="s">
        <v>10</v>
      </c>
      <c r="D145" s="6" t="s">
        <v>982</v>
      </c>
      <c r="E145" s="41" t="s">
        <v>228</v>
      </c>
      <c r="F145" s="6" t="s">
        <v>228</v>
      </c>
      <c r="G145" s="6" t="s">
        <v>7</v>
      </c>
      <c r="H145" s="15" t="s">
        <v>291</v>
      </c>
    </row>
    <row r="146" spans="1:8" s="4" customFormat="1" ht="20.149999999999999" customHeight="1" x14ac:dyDescent="0.3">
      <c r="A146" s="13" t="s">
        <v>292</v>
      </c>
      <c r="B146" s="14">
        <v>36</v>
      </c>
      <c r="C146" s="6" t="s">
        <v>10</v>
      </c>
      <c r="D146" s="6" t="s">
        <v>982</v>
      </c>
      <c r="E146" s="41" t="s">
        <v>228</v>
      </c>
      <c r="F146" s="6" t="s">
        <v>228</v>
      </c>
      <c r="G146" s="6" t="s">
        <v>7</v>
      </c>
      <c r="H146" s="15" t="s">
        <v>293</v>
      </c>
    </row>
    <row r="147" spans="1:8" s="4" customFormat="1" ht="20.149999999999999" customHeight="1" x14ac:dyDescent="0.3">
      <c r="A147" s="13" t="s">
        <v>294</v>
      </c>
      <c r="B147" s="14">
        <v>45</v>
      </c>
      <c r="C147" s="6" t="s">
        <v>10</v>
      </c>
      <c r="D147" s="6" t="s">
        <v>982</v>
      </c>
      <c r="E147" s="41" t="s">
        <v>228</v>
      </c>
      <c r="F147" s="6" t="s">
        <v>228</v>
      </c>
      <c r="G147" s="6" t="s">
        <v>7</v>
      </c>
      <c r="H147" s="15" t="s">
        <v>295</v>
      </c>
    </row>
    <row r="148" spans="1:8" s="4" customFormat="1" ht="20.149999999999999" customHeight="1" x14ac:dyDescent="0.3">
      <c r="A148" s="13" t="s">
        <v>334</v>
      </c>
      <c r="B148" s="14">
        <v>7</v>
      </c>
      <c r="C148" s="6" t="s">
        <v>10</v>
      </c>
      <c r="D148" s="6" t="s">
        <v>122</v>
      </c>
      <c r="E148" s="45" t="s">
        <v>519</v>
      </c>
      <c r="F148" s="6" t="s">
        <v>330</v>
      </c>
      <c r="G148" s="6" t="s">
        <v>7</v>
      </c>
      <c r="H148" s="15" t="s">
        <v>335</v>
      </c>
    </row>
    <row r="149" spans="1:8" s="4" customFormat="1" ht="20.149999999999999" customHeight="1" x14ac:dyDescent="0.3">
      <c r="A149" s="13" t="s">
        <v>63</v>
      </c>
      <c r="B149" s="14">
        <v>2</v>
      </c>
      <c r="C149" s="6" t="s">
        <v>70</v>
      </c>
      <c r="D149" s="6" t="s">
        <v>980</v>
      </c>
      <c r="E149" s="41" t="s">
        <v>15</v>
      </c>
      <c r="F149" s="6" t="s">
        <v>15</v>
      </c>
      <c r="G149" s="6" t="s">
        <v>7</v>
      </c>
      <c r="H149" s="15" t="s">
        <v>64</v>
      </c>
    </row>
    <row r="150" spans="1:8" s="4" customFormat="1" ht="20.149999999999999" customHeight="1" x14ac:dyDescent="0.3">
      <c r="A150" s="13" t="s">
        <v>65</v>
      </c>
      <c r="B150" s="14">
        <v>2000</v>
      </c>
      <c r="C150" s="6" t="s">
        <v>10</v>
      </c>
      <c r="D150" s="6" t="s">
        <v>981</v>
      </c>
      <c r="E150" s="41" t="s">
        <v>66</v>
      </c>
      <c r="F150" s="6" t="s">
        <v>66</v>
      </c>
      <c r="G150" s="6" t="s">
        <v>7</v>
      </c>
      <c r="H150" s="15" t="s">
        <v>67</v>
      </c>
    </row>
    <row r="151" spans="1:8" s="4" customFormat="1" ht="20.149999999999999" customHeight="1" x14ac:dyDescent="0.3">
      <c r="A151" s="13" t="s">
        <v>397</v>
      </c>
      <c r="B151" s="14">
        <v>25</v>
      </c>
      <c r="C151" s="6" t="s">
        <v>10</v>
      </c>
      <c r="D151" s="6" t="s">
        <v>134</v>
      </c>
      <c r="E151" s="45" t="s">
        <v>131</v>
      </c>
      <c r="F151" s="6" t="s">
        <v>131</v>
      </c>
      <c r="G151" s="6" t="s">
        <v>489</v>
      </c>
      <c r="H151" s="15" t="s">
        <v>398</v>
      </c>
    </row>
    <row r="152" spans="1:8" s="4" customFormat="1" ht="20.149999999999999" customHeight="1" x14ac:dyDescent="0.3">
      <c r="A152" s="13" t="s">
        <v>395</v>
      </c>
      <c r="B152" s="14">
        <v>50</v>
      </c>
      <c r="C152" s="6" t="s">
        <v>10</v>
      </c>
      <c r="D152" s="6" t="s">
        <v>134</v>
      </c>
      <c r="E152" s="45" t="s">
        <v>131</v>
      </c>
      <c r="F152" s="6" t="s">
        <v>131</v>
      </c>
      <c r="G152" s="6" t="s">
        <v>489</v>
      </c>
      <c r="H152" s="15" t="s">
        <v>396</v>
      </c>
    </row>
    <row r="153" spans="1:8" s="4" customFormat="1" ht="20.149999999999999" customHeight="1" x14ac:dyDescent="0.3">
      <c r="A153" s="13" t="s">
        <v>399</v>
      </c>
      <c r="B153" s="14">
        <v>0</v>
      </c>
      <c r="C153" s="6" t="s">
        <v>7</v>
      </c>
      <c r="D153" s="6" t="s">
        <v>987</v>
      </c>
      <c r="E153" s="45" t="s">
        <v>521</v>
      </c>
      <c r="F153" s="6" t="s">
        <v>263</v>
      </c>
      <c r="G153" s="6" t="s">
        <v>7</v>
      </c>
      <c r="H153" s="6" t="s">
        <v>7</v>
      </c>
    </row>
    <row r="154" spans="1:8" s="4" customFormat="1" ht="20.149999999999999" customHeight="1" x14ac:dyDescent="0.3">
      <c r="A154" s="13" t="s">
        <v>224</v>
      </c>
      <c r="B154" s="14">
        <v>80</v>
      </c>
      <c r="C154" s="6" t="s">
        <v>10</v>
      </c>
      <c r="D154" s="6" t="s">
        <v>995</v>
      </c>
      <c r="E154" s="45" t="s">
        <v>528</v>
      </c>
      <c r="F154" s="6" t="s">
        <v>186</v>
      </c>
      <c r="G154" s="6" t="s">
        <v>7</v>
      </c>
      <c r="H154" s="15" t="s">
        <v>225</v>
      </c>
    </row>
    <row r="155" spans="1:8" s="4" customFormat="1" ht="20.149999999999999" customHeight="1" x14ac:dyDescent="0.3">
      <c r="A155" s="13" t="s">
        <v>355</v>
      </c>
      <c r="B155" s="14">
        <v>624.375</v>
      </c>
      <c r="C155" s="6" t="s">
        <v>10</v>
      </c>
      <c r="D155" s="6" t="s">
        <v>980</v>
      </c>
      <c r="E155" s="41" t="s">
        <v>35</v>
      </c>
      <c r="F155" s="6" t="s">
        <v>35</v>
      </c>
      <c r="G155" s="6" t="s">
        <v>489</v>
      </c>
      <c r="H155" s="15" t="s">
        <v>356</v>
      </c>
    </row>
    <row r="156" spans="1:8" s="4" customFormat="1" ht="20.149999999999999" customHeight="1" x14ac:dyDescent="0.3">
      <c r="A156" s="13" t="s">
        <v>68</v>
      </c>
      <c r="B156" s="14">
        <v>5</v>
      </c>
      <c r="C156" s="6" t="s">
        <v>70</v>
      </c>
      <c r="D156" s="6" t="s">
        <v>995</v>
      </c>
      <c r="E156" s="45" t="s">
        <v>485</v>
      </c>
      <c r="F156" s="3" t="s">
        <v>69</v>
      </c>
      <c r="G156" s="6" t="s">
        <v>7</v>
      </c>
      <c r="H156" s="15" t="s">
        <v>71</v>
      </c>
    </row>
    <row r="157" spans="1:8" s="4" customFormat="1" ht="20.149999999999999" customHeight="1" x14ac:dyDescent="0.3">
      <c r="A157" s="13" t="s">
        <v>170</v>
      </c>
      <c r="B157" s="14">
        <v>1</v>
      </c>
      <c r="C157" s="6" t="s">
        <v>70</v>
      </c>
      <c r="D157" s="6" t="s">
        <v>978</v>
      </c>
      <c r="E157" s="41" t="s">
        <v>35</v>
      </c>
      <c r="F157" s="6" t="s">
        <v>35</v>
      </c>
      <c r="G157" s="6" t="s">
        <v>7</v>
      </c>
      <c r="H157" s="15" t="s">
        <v>171</v>
      </c>
    </row>
    <row r="158" spans="1:8" s="4" customFormat="1" ht="20.149999999999999" customHeight="1" x14ac:dyDescent="0.3">
      <c r="A158" s="13" t="s">
        <v>336</v>
      </c>
      <c r="B158" s="14">
        <v>1</v>
      </c>
      <c r="C158" s="6" t="s">
        <v>10</v>
      </c>
      <c r="D158" s="6" t="s">
        <v>122</v>
      </c>
      <c r="E158" s="45" t="s">
        <v>519</v>
      </c>
      <c r="F158" s="6" t="s">
        <v>330</v>
      </c>
      <c r="G158" s="6" t="s">
        <v>7</v>
      </c>
      <c r="H158" s="15" t="s">
        <v>337</v>
      </c>
    </row>
    <row r="159" spans="1:8" s="4" customFormat="1" ht="20.149999999999999" customHeight="1" x14ac:dyDescent="0.3">
      <c r="A159" s="13" t="s">
        <v>172</v>
      </c>
      <c r="B159" s="14">
        <v>32</v>
      </c>
      <c r="C159" s="6" t="s">
        <v>10</v>
      </c>
      <c r="D159" s="6" t="s">
        <v>981</v>
      </c>
      <c r="E159" s="41" t="s">
        <v>66</v>
      </c>
      <c r="F159" s="6" t="s">
        <v>66</v>
      </c>
      <c r="G159" s="6" t="s">
        <v>7</v>
      </c>
      <c r="H159" s="15" t="s">
        <v>173</v>
      </c>
    </row>
    <row r="160" spans="1:8" s="4" customFormat="1" ht="20.149999999999999" customHeight="1" x14ac:dyDescent="0.3">
      <c r="A160" s="13" t="s">
        <v>426</v>
      </c>
      <c r="B160" s="14">
        <v>3.996</v>
      </c>
      <c r="C160" s="6" t="s">
        <v>10</v>
      </c>
      <c r="D160" s="6" t="s">
        <v>134</v>
      </c>
      <c r="E160" s="41" t="s">
        <v>134</v>
      </c>
      <c r="F160" s="6" t="s">
        <v>134</v>
      </c>
      <c r="G160" s="6" t="s">
        <v>495</v>
      </c>
      <c r="H160" s="15" t="s">
        <v>427</v>
      </c>
    </row>
    <row r="161" spans="1:8" s="4" customFormat="1" ht="20.149999999999999" customHeight="1" x14ac:dyDescent="0.3">
      <c r="A161" s="13" t="s">
        <v>422</v>
      </c>
      <c r="B161" s="14">
        <v>3.996</v>
      </c>
      <c r="C161" s="6" t="s">
        <v>10</v>
      </c>
      <c r="D161" s="6" t="s">
        <v>123</v>
      </c>
      <c r="E161" s="45" t="s">
        <v>123</v>
      </c>
      <c r="F161" s="6" t="s">
        <v>123</v>
      </c>
      <c r="G161" s="6" t="s">
        <v>489</v>
      </c>
      <c r="H161" s="15" t="s">
        <v>423</v>
      </c>
    </row>
    <row r="162" spans="1:8" s="4" customFormat="1" ht="20.149999999999999" customHeight="1" x14ac:dyDescent="0.3">
      <c r="A162" s="13" t="s">
        <v>420</v>
      </c>
      <c r="B162" s="14">
        <v>33.299999999999997</v>
      </c>
      <c r="C162" s="6" t="s">
        <v>10</v>
      </c>
      <c r="D162" s="6" t="s">
        <v>123</v>
      </c>
      <c r="E162" s="45" t="s">
        <v>123</v>
      </c>
      <c r="F162" s="6" t="s">
        <v>123</v>
      </c>
      <c r="G162" s="6" t="s">
        <v>489</v>
      </c>
      <c r="H162" s="15" t="s">
        <v>421</v>
      </c>
    </row>
    <row r="163" spans="1:8" s="4" customFormat="1" ht="20.149999999999999" customHeight="1" x14ac:dyDescent="0.3">
      <c r="A163" s="13" t="s">
        <v>424</v>
      </c>
      <c r="B163" s="14">
        <v>1</v>
      </c>
      <c r="C163" s="6" t="s">
        <v>10</v>
      </c>
      <c r="D163" s="6" t="s">
        <v>997</v>
      </c>
      <c r="E163" s="45" t="s">
        <v>530</v>
      </c>
      <c r="F163" s="6" t="s">
        <v>276</v>
      </c>
      <c r="G163" s="6" t="s">
        <v>489</v>
      </c>
      <c r="H163" s="15" t="s">
        <v>425</v>
      </c>
    </row>
    <row r="164" spans="1:8" s="4" customFormat="1" ht="20.149999999999999" customHeight="1" x14ac:dyDescent="0.3">
      <c r="A164" s="13" t="s">
        <v>72</v>
      </c>
      <c r="B164" s="14">
        <v>4</v>
      </c>
      <c r="C164" s="6" t="s">
        <v>70</v>
      </c>
      <c r="D164" s="6" t="s">
        <v>983</v>
      </c>
      <c r="E164" s="45" t="s">
        <v>485</v>
      </c>
      <c r="F164" s="6" t="s">
        <v>69</v>
      </c>
      <c r="G164" s="6" t="s">
        <v>7</v>
      </c>
      <c r="H164" s="15" t="s">
        <v>73</v>
      </c>
    </row>
    <row r="165" spans="1:8" s="4" customFormat="1" ht="20.149999999999999" customHeight="1" x14ac:dyDescent="0.3">
      <c r="A165" s="13" t="s">
        <v>338</v>
      </c>
      <c r="B165" s="14">
        <v>25</v>
      </c>
      <c r="C165" s="6" t="s">
        <v>5</v>
      </c>
      <c r="D165" s="6" t="s">
        <v>997</v>
      </c>
      <c r="E165" s="45" t="s">
        <v>530</v>
      </c>
      <c r="F165" s="6" t="s">
        <v>276</v>
      </c>
      <c r="G165" s="6" t="s">
        <v>506</v>
      </c>
      <c r="H165" s="15" t="s">
        <v>339</v>
      </c>
    </row>
    <row r="166" spans="1:8" s="4" customFormat="1" ht="20.149999999999999" customHeight="1" x14ac:dyDescent="0.3">
      <c r="A166" s="13" t="s">
        <v>616</v>
      </c>
      <c r="B166" s="14">
        <v>10</v>
      </c>
      <c r="C166" s="6" t="s">
        <v>10</v>
      </c>
      <c r="D166" s="6" t="s">
        <v>990</v>
      </c>
      <c r="E166" s="45" t="s">
        <v>9</v>
      </c>
      <c r="F166" s="6" t="s">
        <v>139</v>
      </c>
      <c r="G166" s="6" t="s">
        <v>573</v>
      </c>
      <c r="H166" s="15" t="s">
        <v>174</v>
      </c>
    </row>
    <row r="167" spans="1:8" s="4" customFormat="1" ht="20.149999999999999" customHeight="1" x14ac:dyDescent="0.3">
      <c r="A167" s="13" t="s">
        <v>138</v>
      </c>
      <c r="B167" s="14">
        <v>18</v>
      </c>
      <c r="C167" s="6" t="s">
        <v>10</v>
      </c>
      <c r="D167" s="6" t="s">
        <v>990</v>
      </c>
      <c r="E167" s="45" t="s">
        <v>9</v>
      </c>
      <c r="F167" s="6" t="s">
        <v>139</v>
      </c>
      <c r="G167" s="6" t="s">
        <v>7</v>
      </c>
      <c r="H167" s="15" t="s">
        <v>140</v>
      </c>
    </row>
    <row r="168" spans="1:8" s="4" customFormat="1" ht="20.149999999999999" customHeight="1" x14ac:dyDescent="0.3">
      <c r="A168" s="13" t="s">
        <v>199</v>
      </c>
      <c r="B168" s="14">
        <v>30</v>
      </c>
      <c r="C168" s="6" t="s">
        <v>10</v>
      </c>
      <c r="D168" s="6" t="s">
        <v>990</v>
      </c>
      <c r="E168" s="45" t="s">
        <v>9</v>
      </c>
      <c r="F168" s="6" t="s">
        <v>139</v>
      </c>
      <c r="G168" s="6" t="s">
        <v>7</v>
      </c>
      <c r="H168" s="15" t="s">
        <v>200</v>
      </c>
    </row>
    <row r="169" spans="1:8" s="4" customFormat="1" ht="20.149999999999999" customHeight="1" x14ac:dyDescent="0.3">
      <c r="A169" s="13" t="s">
        <v>619</v>
      </c>
      <c r="B169" s="14">
        <v>12</v>
      </c>
      <c r="C169" s="6" t="s">
        <v>10</v>
      </c>
      <c r="D169" s="6" t="s">
        <v>122</v>
      </c>
      <c r="E169" s="45" t="s">
        <v>519</v>
      </c>
      <c r="F169" s="6" t="s">
        <v>330</v>
      </c>
      <c r="G169" s="6" t="s">
        <v>7</v>
      </c>
      <c r="H169" s="15" t="s">
        <v>341</v>
      </c>
    </row>
    <row r="170" spans="1:8" s="4" customFormat="1" ht="20.149999999999999" customHeight="1" x14ac:dyDescent="0.3">
      <c r="A170" s="13" t="s">
        <v>74</v>
      </c>
      <c r="B170" s="14">
        <v>2</v>
      </c>
      <c r="C170" s="6" t="s">
        <v>75</v>
      </c>
      <c r="D170" s="6" t="s">
        <v>979</v>
      </c>
      <c r="E170" s="41" t="s">
        <v>24</v>
      </c>
      <c r="F170" s="6" t="s">
        <v>24</v>
      </c>
      <c r="G170" s="6" t="s">
        <v>77</v>
      </c>
      <c r="H170" s="15" t="s">
        <v>76</v>
      </c>
    </row>
    <row r="171" spans="1:8" s="4" customFormat="1" ht="20.149999999999999" customHeight="1" x14ac:dyDescent="0.3">
      <c r="A171" s="13" t="s">
        <v>94</v>
      </c>
      <c r="B171" s="19">
        <v>1000</v>
      </c>
      <c r="C171" s="6" t="s">
        <v>10</v>
      </c>
      <c r="D171" s="6" t="s">
        <v>981</v>
      </c>
      <c r="E171" s="41" t="s">
        <v>66</v>
      </c>
      <c r="F171" s="6" t="s">
        <v>66</v>
      </c>
      <c r="G171" s="6" t="s">
        <v>476</v>
      </c>
      <c r="H171" s="15" t="s">
        <v>95</v>
      </c>
    </row>
    <row r="172" spans="1:8" s="4" customFormat="1" ht="20.149999999999999" customHeight="1" x14ac:dyDescent="0.3">
      <c r="A172" s="13" t="s">
        <v>96</v>
      </c>
      <c r="B172" s="14">
        <v>400</v>
      </c>
      <c r="C172" s="6" t="s">
        <v>10</v>
      </c>
      <c r="D172" s="6" t="s">
        <v>981</v>
      </c>
      <c r="E172" s="41" t="s">
        <v>66</v>
      </c>
      <c r="F172" s="6" t="s">
        <v>66</v>
      </c>
      <c r="G172" s="6"/>
      <c r="H172" s="15" t="s">
        <v>97</v>
      </c>
    </row>
    <row r="173" spans="1:8" s="4" customFormat="1" ht="20.149999999999999" customHeight="1" x14ac:dyDescent="0.3">
      <c r="A173" s="13" t="s">
        <v>380</v>
      </c>
      <c r="B173" s="14">
        <v>75</v>
      </c>
      <c r="C173" s="6" t="s">
        <v>10</v>
      </c>
      <c r="D173" s="6" t="s">
        <v>134</v>
      </c>
      <c r="E173" s="41" t="s">
        <v>381</v>
      </c>
      <c r="F173" s="6" t="s">
        <v>381</v>
      </c>
      <c r="G173" s="6" t="s">
        <v>489</v>
      </c>
      <c r="H173" s="15" t="s">
        <v>382</v>
      </c>
    </row>
    <row r="174" spans="1:8" s="4" customFormat="1" ht="20.149999999999999" customHeight="1" x14ac:dyDescent="0.3">
      <c r="A174" s="13" t="s">
        <v>102</v>
      </c>
      <c r="B174" s="14">
        <v>6</v>
      </c>
      <c r="C174" s="6" t="s">
        <v>10</v>
      </c>
      <c r="D174" s="6" t="s">
        <v>985</v>
      </c>
      <c r="E174" s="45" t="s">
        <v>526</v>
      </c>
      <c r="F174" s="6" t="s">
        <v>103</v>
      </c>
      <c r="G174" s="6" t="s">
        <v>7</v>
      </c>
      <c r="H174" s="15" t="s">
        <v>104</v>
      </c>
    </row>
    <row r="175" spans="1:8" s="4" customFormat="1" ht="20.149999999999999" customHeight="1" x14ac:dyDescent="0.3">
      <c r="A175" s="13" t="s">
        <v>175</v>
      </c>
      <c r="B175" s="14">
        <v>25000</v>
      </c>
      <c r="C175" s="6" t="s">
        <v>10</v>
      </c>
      <c r="D175" s="6" t="s">
        <v>985</v>
      </c>
      <c r="E175" s="45" t="s">
        <v>526</v>
      </c>
      <c r="F175" s="6" t="s">
        <v>103</v>
      </c>
      <c r="G175" s="6" t="s">
        <v>7</v>
      </c>
      <c r="H175" s="15" t="s">
        <v>176</v>
      </c>
    </row>
    <row r="176" spans="1:8" s="4" customFormat="1" ht="20.149999999999999" customHeight="1" x14ac:dyDescent="0.3">
      <c r="A176" s="13" t="s">
        <v>23</v>
      </c>
      <c r="B176" s="14">
        <v>21</v>
      </c>
      <c r="C176" s="6" t="s">
        <v>10</v>
      </c>
      <c r="D176" s="6" t="s">
        <v>979</v>
      </c>
      <c r="E176" s="41" t="s">
        <v>24</v>
      </c>
      <c r="F176" s="6" t="s">
        <v>24</v>
      </c>
      <c r="G176" s="6" t="s">
        <v>7</v>
      </c>
      <c r="H176" s="15" t="s">
        <v>25</v>
      </c>
    </row>
    <row r="177" spans="1:8" s="4" customFormat="1" ht="20.149999999999999" customHeight="1" x14ac:dyDescent="0.3">
      <c r="A177" s="13" t="s">
        <v>78</v>
      </c>
      <c r="B177" s="14">
        <v>1650</v>
      </c>
      <c r="C177" s="6" t="s">
        <v>10</v>
      </c>
      <c r="D177" s="6" t="s">
        <v>979</v>
      </c>
      <c r="E177" s="41" t="s">
        <v>24</v>
      </c>
      <c r="F177" s="6" t="s">
        <v>24</v>
      </c>
      <c r="G177" s="6" t="s">
        <v>7</v>
      </c>
      <c r="H177" s="15" t="s">
        <v>79</v>
      </c>
    </row>
    <row r="178" spans="1:8" s="4" customFormat="1" ht="20.149999999999999" customHeight="1" x14ac:dyDescent="0.3">
      <c r="A178" s="13" t="s">
        <v>467</v>
      </c>
      <c r="B178" s="14">
        <v>100</v>
      </c>
      <c r="C178" s="6" t="s">
        <v>10</v>
      </c>
      <c r="D178" s="6" t="s">
        <v>981</v>
      </c>
      <c r="E178" s="45" t="s">
        <v>522</v>
      </c>
      <c r="F178" s="6" t="s">
        <v>32</v>
      </c>
      <c r="G178" s="6" t="s">
        <v>495</v>
      </c>
      <c r="H178" s="15" t="s">
        <v>468</v>
      </c>
    </row>
    <row r="179" spans="1:8" s="4" customFormat="1" ht="20.149999999999999" customHeight="1" x14ac:dyDescent="0.3">
      <c r="A179" s="13" t="s">
        <v>164</v>
      </c>
      <c r="B179" s="14">
        <v>24</v>
      </c>
      <c r="C179" s="6" t="s">
        <v>10</v>
      </c>
      <c r="D179" s="6" t="s">
        <v>996</v>
      </c>
      <c r="E179" s="45" t="s">
        <v>529</v>
      </c>
      <c r="F179" s="6" t="s">
        <v>4</v>
      </c>
      <c r="G179" s="6" t="s">
        <v>7</v>
      </c>
      <c r="H179" s="15" t="s">
        <v>165</v>
      </c>
    </row>
    <row r="180" spans="1:8" s="4" customFormat="1" ht="20.149999999999999" customHeight="1" x14ac:dyDescent="0.3">
      <c r="A180" s="13" t="s">
        <v>177</v>
      </c>
      <c r="B180" s="14">
        <v>24</v>
      </c>
      <c r="C180" s="6" t="s">
        <v>10</v>
      </c>
      <c r="D180" s="6" t="s">
        <v>978</v>
      </c>
      <c r="E180" s="41" t="s">
        <v>35</v>
      </c>
      <c r="F180" s="6" t="s">
        <v>35</v>
      </c>
      <c r="G180" s="6" t="s">
        <v>475</v>
      </c>
      <c r="H180" s="15" t="s">
        <v>178</v>
      </c>
    </row>
    <row r="181" spans="1:8" s="4" customFormat="1" ht="20.149999999999999" customHeight="1" x14ac:dyDescent="0.3">
      <c r="A181" s="13" t="s">
        <v>373</v>
      </c>
      <c r="B181" s="14">
        <v>800</v>
      </c>
      <c r="C181" s="6" t="s">
        <v>10</v>
      </c>
      <c r="D181" s="6" t="s">
        <v>486</v>
      </c>
      <c r="E181" s="45" t="s">
        <v>607</v>
      </c>
      <c r="F181" s="6" t="s">
        <v>21</v>
      </c>
      <c r="G181" s="6" t="s">
        <v>7</v>
      </c>
      <c r="H181" s="15" t="s">
        <v>374</v>
      </c>
    </row>
    <row r="182" spans="1:8" s="4" customFormat="1" ht="20.149999999999999" customHeight="1" x14ac:dyDescent="0.3">
      <c r="A182" s="13" t="s">
        <v>367</v>
      </c>
      <c r="B182" s="14">
        <v>100</v>
      </c>
      <c r="C182" s="6" t="s">
        <v>10</v>
      </c>
      <c r="D182" s="6" t="s">
        <v>991</v>
      </c>
      <c r="E182" s="45" t="s">
        <v>186</v>
      </c>
      <c r="F182" s="6" t="s">
        <v>27</v>
      </c>
      <c r="G182" s="6" t="s">
        <v>495</v>
      </c>
      <c r="H182" s="15" t="s">
        <v>368</v>
      </c>
    </row>
    <row r="183" spans="1:8" s="4" customFormat="1" ht="20.149999999999999" customHeight="1" x14ac:dyDescent="0.3">
      <c r="A183" s="13" t="s">
        <v>147</v>
      </c>
      <c r="B183" s="14">
        <v>1000</v>
      </c>
      <c r="C183" s="6" t="s">
        <v>10</v>
      </c>
      <c r="D183" s="6" t="s">
        <v>991</v>
      </c>
      <c r="E183" s="45" t="s">
        <v>186</v>
      </c>
      <c r="F183" s="6" t="s">
        <v>27</v>
      </c>
      <c r="G183" s="6" t="s">
        <v>7</v>
      </c>
      <c r="H183" s="15" t="s">
        <v>148</v>
      </c>
    </row>
    <row r="184" spans="1:8" s="4" customFormat="1" ht="20.149999999999999" customHeight="1" x14ac:dyDescent="0.3">
      <c r="A184" s="13" t="s">
        <v>161</v>
      </c>
      <c r="B184" s="14">
        <v>1500</v>
      </c>
      <c r="C184" s="6" t="s">
        <v>10</v>
      </c>
      <c r="D184" s="6" t="s">
        <v>991</v>
      </c>
      <c r="E184" s="45" t="s">
        <v>186</v>
      </c>
      <c r="F184" s="6" t="s">
        <v>27</v>
      </c>
      <c r="G184" s="6" t="s">
        <v>163</v>
      </c>
      <c r="H184" s="15" t="s">
        <v>162</v>
      </c>
    </row>
    <row r="185" spans="1:8" s="4" customFormat="1" ht="20.149999999999999" customHeight="1" x14ac:dyDescent="0.3">
      <c r="A185" s="13" t="s">
        <v>620</v>
      </c>
      <c r="B185" s="19">
        <v>1500</v>
      </c>
      <c r="C185" s="6" t="s">
        <v>16</v>
      </c>
      <c r="D185" s="6" t="s">
        <v>980</v>
      </c>
      <c r="E185" s="41" t="s">
        <v>15</v>
      </c>
      <c r="F185" s="6" t="s">
        <v>15</v>
      </c>
      <c r="G185" s="6" t="s">
        <v>490</v>
      </c>
      <c r="H185" s="15" t="s">
        <v>81</v>
      </c>
    </row>
    <row r="186" spans="1:8" s="4" customFormat="1" ht="20.149999999999999" customHeight="1" x14ac:dyDescent="0.3">
      <c r="A186" s="13" t="s">
        <v>342</v>
      </c>
      <c r="B186" s="14">
        <v>3</v>
      </c>
      <c r="C186" s="6" t="s">
        <v>10</v>
      </c>
      <c r="D186" s="6" t="s">
        <v>122</v>
      </c>
      <c r="E186" s="45" t="s">
        <v>519</v>
      </c>
      <c r="F186" s="6" t="s">
        <v>330</v>
      </c>
      <c r="G186" s="6" t="s">
        <v>7</v>
      </c>
      <c r="H186" s="15" t="s">
        <v>343</v>
      </c>
    </row>
    <row r="187" spans="1:8" s="4" customFormat="1" ht="20.149999999999999" customHeight="1" x14ac:dyDescent="0.3">
      <c r="A187" s="13" t="s">
        <v>278</v>
      </c>
      <c r="B187" s="14">
        <v>5</v>
      </c>
      <c r="C187" s="6" t="s">
        <v>10</v>
      </c>
      <c r="D187" s="6" t="s">
        <v>986</v>
      </c>
      <c r="E187" s="45" t="s">
        <v>526</v>
      </c>
      <c r="F187" s="6" t="s">
        <v>103</v>
      </c>
      <c r="G187" s="6" t="s">
        <v>7</v>
      </c>
      <c r="H187" s="15" t="s">
        <v>279</v>
      </c>
    </row>
    <row r="188" spans="1:8" s="4" customFormat="1" ht="20.149999999999999" customHeight="1" x14ac:dyDescent="0.3">
      <c r="A188" s="13" t="s">
        <v>210</v>
      </c>
      <c r="B188" s="14">
        <v>6</v>
      </c>
      <c r="C188" s="6" t="s">
        <v>59</v>
      </c>
      <c r="D188" s="6" t="s">
        <v>995</v>
      </c>
      <c r="E188" s="45" t="s">
        <v>528</v>
      </c>
      <c r="F188" s="6" t="s">
        <v>186</v>
      </c>
      <c r="G188" s="6" t="s">
        <v>7</v>
      </c>
      <c r="H188" s="15" t="s">
        <v>211</v>
      </c>
    </row>
    <row r="189" spans="1:8" s="4" customFormat="1" ht="20.149999999999999" customHeight="1" x14ac:dyDescent="0.3">
      <c r="A189" s="13" t="s">
        <v>282</v>
      </c>
      <c r="B189" s="14">
        <v>6</v>
      </c>
      <c r="C189" s="6" t="s">
        <v>130</v>
      </c>
      <c r="D189" s="6" t="s">
        <v>986</v>
      </c>
      <c r="E189" s="45" t="s">
        <v>526</v>
      </c>
      <c r="F189" s="6" t="s">
        <v>103</v>
      </c>
      <c r="G189" s="6"/>
      <c r="H189" s="15" t="s">
        <v>283</v>
      </c>
    </row>
    <row r="190" spans="1:8" s="4" customFormat="1" ht="20.149999999999999" customHeight="1" x14ac:dyDescent="0.3">
      <c r="A190" s="13" t="s">
        <v>578</v>
      </c>
      <c r="B190" s="14">
        <v>8.0039999999999996</v>
      </c>
      <c r="C190" s="6" t="s">
        <v>130</v>
      </c>
      <c r="D190" s="6" t="s">
        <v>520</v>
      </c>
      <c r="E190" s="41" t="s">
        <v>520</v>
      </c>
      <c r="F190" s="6" t="s">
        <v>266</v>
      </c>
      <c r="G190" s="6" t="s">
        <v>549</v>
      </c>
      <c r="H190" s="15" t="s">
        <v>285</v>
      </c>
    </row>
    <row r="191" spans="1:8" s="4" customFormat="1" ht="20.149999999999999" customHeight="1" x14ac:dyDescent="0.3">
      <c r="A191" s="13" t="s">
        <v>216</v>
      </c>
      <c r="B191" s="14">
        <v>12</v>
      </c>
      <c r="C191" s="6" t="s">
        <v>130</v>
      </c>
      <c r="D191" s="6" t="s">
        <v>520</v>
      </c>
      <c r="E191" s="45" t="s">
        <v>525</v>
      </c>
      <c r="F191" s="6" t="s">
        <v>38</v>
      </c>
      <c r="G191" s="6" t="s">
        <v>515</v>
      </c>
      <c r="H191" s="15" t="s">
        <v>217</v>
      </c>
    </row>
    <row r="192" spans="1:8" s="4" customFormat="1" ht="20.149999999999999" customHeight="1" x14ac:dyDescent="0.3">
      <c r="A192" s="13" t="s">
        <v>280</v>
      </c>
      <c r="B192" s="14">
        <v>6</v>
      </c>
      <c r="C192" s="6" t="s">
        <v>130</v>
      </c>
      <c r="D192" s="6" t="s">
        <v>986</v>
      </c>
      <c r="E192" s="45" t="s">
        <v>526</v>
      </c>
      <c r="F192" s="6" t="s">
        <v>103</v>
      </c>
      <c r="G192" s="6" t="s">
        <v>7</v>
      </c>
      <c r="H192" s="15" t="s">
        <v>281</v>
      </c>
    </row>
    <row r="193" spans="1:8" s="4" customFormat="1" ht="20.149999999999999" customHeight="1" x14ac:dyDescent="0.3">
      <c r="A193" s="13" t="s">
        <v>265</v>
      </c>
      <c r="B193" s="14">
        <v>12</v>
      </c>
      <c r="C193" s="6" t="s">
        <v>130</v>
      </c>
      <c r="D193" s="6" t="s">
        <v>986</v>
      </c>
      <c r="E193" s="41" t="s">
        <v>520</v>
      </c>
      <c r="F193" s="6" t="s">
        <v>266</v>
      </c>
      <c r="G193" s="6" t="s">
        <v>7</v>
      </c>
      <c r="H193" s="15" t="s">
        <v>267</v>
      </c>
    </row>
    <row r="194" spans="1:8" s="4" customFormat="1" ht="20.149999999999999" customHeight="1" x14ac:dyDescent="0.3">
      <c r="A194" s="13" t="s">
        <v>268</v>
      </c>
      <c r="B194" s="14">
        <v>350</v>
      </c>
      <c r="C194" s="6" t="s">
        <v>269</v>
      </c>
      <c r="D194" s="6" t="s">
        <v>987</v>
      </c>
      <c r="E194" s="45" t="s">
        <v>526</v>
      </c>
      <c r="F194" s="6" t="s">
        <v>103</v>
      </c>
      <c r="G194" s="6" t="s">
        <v>489</v>
      </c>
      <c r="H194" s="15" t="s">
        <v>270</v>
      </c>
    </row>
    <row r="195" spans="1:8" s="4" customFormat="1" ht="20.149999999999999" customHeight="1" x14ac:dyDescent="0.3">
      <c r="A195" s="13" t="s">
        <v>441</v>
      </c>
      <c r="B195" s="14">
        <v>1</v>
      </c>
      <c r="C195" s="6" t="s">
        <v>10</v>
      </c>
      <c r="D195" s="6" t="s">
        <v>997</v>
      </c>
      <c r="E195" s="45" t="s">
        <v>530</v>
      </c>
      <c r="F195" s="6" t="s">
        <v>276</v>
      </c>
      <c r="G195" s="6" t="s">
        <v>489</v>
      </c>
      <c r="H195" s="15" t="s">
        <v>442</v>
      </c>
    </row>
    <row r="196" spans="1:8" s="4" customFormat="1" ht="20.149999999999999" customHeight="1" x14ac:dyDescent="0.3">
      <c r="A196" s="13" t="s">
        <v>181</v>
      </c>
      <c r="B196" s="14">
        <v>30</v>
      </c>
      <c r="C196" s="6" t="s">
        <v>10</v>
      </c>
      <c r="D196" s="6" t="s">
        <v>978</v>
      </c>
      <c r="E196" s="41" t="s">
        <v>35</v>
      </c>
      <c r="F196" s="6" t="s">
        <v>35</v>
      </c>
      <c r="G196" s="6" t="s">
        <v>475</v>
      </c>
      <c r="H196" s="15" t="s">
        <v>182</v>
      </c>
    </row>
    <row r="197" spans="1:8" s="4" customFormat="1" ht="20.149999999999999" customHeight="1" x14ac:dyDescent="0.3">
      <c r="A197" s="13" t="s">
        <v>349</v>
      </c>
      <c r="B197" s="14">
        <v>9.99</v>
      </c>
      <c r="C197" s="6" t="s">
        <v>130</v>
      </c>
      <c r="D197" s="6" t="s">
        <v>980</v>
      </c>
      <c r="E197" s="41" t="s">
        <v>15</v>
      </c>
      <c r="F197" s="6" t="s">
        <v>15</v>
      </c>
      <c r="G197" s="6" t="s">
        <v>489</v>
      </c>
      <c r="H197" s="15" t="s">
        <v>350</v>
      </c>
    </row>
    <row r="198" spans="1:8" s="4" customFormat="1" ht="20.149999999999999" customHeight="1" x14ac:dyDescent="0.3">
      <c r="A198" s="13" t="s">
        <v>183</v>
      </c>
      <c r="B198" s="14">
        <v>200</v>
      </c>
      <c r="C198" s="6" t="s">
        <v>10</v>
      </c>
      <c r="D198" s="6" t="s">
        <v>980</v>
      </c>
      <c r="E198" s="41" t="s">
        <v>15</v>
      </c>
      <c r="F198" s="6" t="s">
        <v>15</v>
      </c>
      <c r="G198" s="6" t="s">
        <v>7</v>
      </c>
      <c r="H198" s="15" t="s">
        <v>184</v>
      </c>
    </row>
    <row r="199" spans="1:8" s="4" customFormat="1" ht="20.149999999999999" customHeight="1" x14ac:dyDescent="0.3">
      <c r="A199" s="13" t="s">
        <v>621</v>
      </c>
      <c r="B199" s="19">
        <v>16</v>
      </c>
      <c r="C199" s="6" t="s">
        <v>312</v>
      </c>
      <c r="D199" s="6" t="s">
        <v>1556</v>
      </c>
      <c r="E199" s="45" t="s">
        <v>607</v>
      </c>
      <c r="F199" s="6" t="s">
        <v>21</v>
      </c>
      <c r="G199" s="6" t="s">
        <v>492</v>
      </c>
      <c r="H199" s="15" t="s">
        <v>313</v>
      </c>
    </row>
    <row r="200" spans="1:8" s="4" customFormat="1" ht="20.149999999999999" customHeight="1" x14ac:dyDescent="0.3">
      <c r="A200" s="13" t="s">
        <v>474</v>
      </c>
      <c r="B200" s="14">
        <v>1</v>
      </c>
      <c r="C200" s="6" t="s">
        <v>10</v>
      </c>
      <c r="D200" s="6" t="s">
        <v>134</v>
      </c>
      <c r="E200" s="41" t="s">
        <v>134</v>
      </c>
      <c r="F200" s="6" t="s">
        <v>134</v>
      </c>
      <c r="G200" s="6" t="s">
        <v>7</v>
      </c>
      <c r="H200" s="6" t="s">
        <v>7</v>
      </c>
    </row>
    <row r="201" spans="1:8" s="4" customFormat="1" ht="20.149999999999999" customHeight="1" x14ac:dyDescent="0.3">
      <c r="A201" s="13" t="s">
        <v>622</v>
      </c>
      <c r="B201" s="19">
        <v>120</v>
      </c>
      <c r="C201" s="6" t="s">
        <v>10</v>
      </c>
      <c r="D201" s="6" t="s">
        <v>486</v>
      </c>
      <c r="E201" s="45" t="s">
        <v>607</v>
      </c>
      <c r="F201" s="6" t="s">
        <v>21</v>
      </c>
      <c r="G201" s="6" t="s">
        <v>533</v>
      </c>
      <c r="H201" s="15" t="s">
        <v>322</v>
      </c>
    </row>
    <row r="202" spans="1:8" s="4" customFormat="1" ht="20.149999999999999" customHeight="1" x14ac:dyDescent="0.3">
      <c r="A202" s="13" t="s">
        <v>122</v>
      </c>
      <c r="B202" s="14">
        <v>1</v>
      </c>
      <c r="C202" s="6" t="s">
        <v>10</v>
      </c>
      <c r="D202" s="6" t="s">
        <v>123</v>
      </c>
      <c r="E202" s="45" t="s">
        <v>123</v>
      </c>
      <c r="F202" s="6" t="s">
        <v>123</v>
      </c>
      <c r="G202" s="6" t="s">
        <v>7</v>
      </c>
      <c r="H202" s="15" t="s">
        <v>124</v>
      </c>
    </row>
    <row r="203" spans="1:8" s="4" customFormat="1" ht="20.149999999999999" customHeight="1" x14ac:dyDescent="0.3">
      <c r="A203" s="13" t="s">
        <v>327</v>
      </c>
      <c r="B203" s="14">
        <v>168</v>
      </c>
      <c r="C203" s="6" t="s">
        <v>10</v>
      </c>
      <c r="D203" s="6" t="s">
        <v>123</v>
      </c>
      <c r="E203" s="45" t="s">
        <v>123</v>
      </c>
      <c r="F203" s="6" t="s">
        <v>123</v>
      </c>
      <c r="G203" s="6" t="s">
        <v>7</v>
      </c>
      <c r="H203" s="15" t="s">
        <v>328</v>
      </c>
    </row>
    <row r="204" spans="1:8" s="4" customFormat="1" ht="20.149999999999999" customHeight="1" x14ac:dyDescent="0.3">
      <c r="A204" s="13" t="s">
        <v>188</v>
      </c>
      <c r="B204" s="14">
        <v>100</v>
      </c>
      <c r="C204" s="6" t="s">
        <v>10</v>
      </c>
      <c r="D204" s="6" t="s">
        <v>978</v>
      </c>
      <c r="E204" s="41" t="s">
        <v>35</v>
      </c>
      <c r="F204" s="6" t="s">
        <v>35</v>
      </c>
      <c r="G204" s="6" t="s">
        <v>7</v>
      </c>
      <c r="H204" s="15" t="s">
        <v>189</v>
      </c>
    </row>
    <row r="205" spans="1:8" s="4" customFormat="1" ht="20.149999999999999" customHeight="1" x14ac:dyDescent="0.3">
      <c r="A205" s="13" t="s">
        <v>168</v>
      </c>
      <c r="B205" s="14">
        <v>1600</v>
      </c>
      <c r="C205" s="6" t="s">
        <v>10</v>
      </c>
      <c r="D205" s="6" t="s">
        <v>981</v>
      </c>
      <c r="E205" s="41" t="s">
        <v>66</v>
      </c>
      <c r="F205" s="6" t="s">
        <v>66</v>
      </c>
      <c r="G205" s="6"/>
      <c r="H205" s="15" t="s">
        <v>169</v>
      </c>
    </row>
    <row r="206" spans="1:8" s="4" customFormat="1" ht="20.149999999999999" customHeight="1" x14ac:dyDescent="0.3">
      <c r="A206" s="13" t="s">
        <v>307</v>
      </c>
      <c r="B206" s="14">
        <v>1</v>
      </c>
      <c r="C206" s="6" t="s">
        <v>10</v>
      </c>
      <c r="D206" s="6" t="s">
        <v>134</v>
      </c>
      <c r="E206" s="41" t="s">
        <v>134</v>
      </c>
      <c r="F206" s="6" t="s">
        <v>134</v>
      </c>
      <c r="G206" s="6" t="s">
        <v>7</v>
      </c>
      <c r="H206" s="15" t="s">
        <v>308</v>
      </c>
    </row>
    <row r="207" spans="1:8" s="4" customFormat="1" ht="20.149999999999999" customHeight="1" x14ac:dyDescent="0.3">
      <c r="A207" s="13" t="s">
        <v>448</v>
      </c>
      <c r="B207" s="14">
        <v>33.299999999999997</v>
      </c>
      <c r="C207" s="6" t="s">
        <v>10</v>
      </c>
      <c r="D207" s="6" t="s">
        <v>978</v>
      </c>
      <c r="E207" s="41" t="s">
        <v>35</v>
      </c>
      <c r="F207" s="6" t="s">
        <v>35</v>
      </c>
      <c r="G207" s="6" t="s">
        <v>489</v>
      </c>
      <c r="H207" s="15" t="s">
        <v>449</v>
      </c>
    </row>
    <row r="208" spans="1:8" s="4" customFormat="1" ht="20.149999999999999" customHeight="1" x14ac:dyDescent="0.3">
      <c r="A208" s="13" t="s">
        <v>49</v>
      </c>
      <c r="B208" s="14">
        <v>984</v>
      </c>
      <c r="C208" s="6" t="s">
        <v>16</v>
      </c>
      <c r="D208" s="6" t="s">
        <v>980</v>
      </c>
      <c r="E208" s="41" t="s">
        <v>15</v>
      </c>
      <c r="F208" s="6" t="s">
        <v>15</v>
      </c>
      <c r="G208" s="6"/>
      <c r="H208" s="15" t="s">
        <v>50</v>
      </c>
    </row>
    <row r="209" spans="1:8" s="4" customFormat="1" ht="20.149999999999999" customHeight="1" x14ac:dyDescent="0.3">
      <c r="A209" s="13" t="s">
        <v>446</v>
      </c>
      <c r="B209" s="14">
        <v>333</v>
      </c>
      <c r="C209" s="6" t="s">
        <v>10</v>
      </c>
      <c r="D209" s="6" t="s">
        <v>980</v>
      </c>
      <c r="E209" s="41" t="s">
        <v>35</v>
      </c>
      <c r="F209" s="6" t="s">
        <v>35</v>
      </c>
      <c r="G209" s="6" t="s">
        <v>489</v>
      </c>
      <c r="H209" s="15" t="s">
        <v>447</v>
      </c>
    </row>
    <row r="210" spans="1:8" s="4" customFormat="1" ht="20.149999999999999" customHeight="1" x14ac:dyDescent="0.3">
      <c r="A210" s="13" t="s">
        <v>271</v>
      </c>
      <c r="B210" s="14">
        <v>24</v>
      </c>
      <c r="C210" s="6" t="s">
        <v>10</v>
      </c>
      <c r="D210" s="6" t="s">
        <v>986</v>
      </c>
      <c r="E210" s="45" t="s">
        <v>526</v>
      </c>
      <c r="F210" s="6" t="s">
        <v>103</v>
      </c>
      <c r="G210" s="6" t="s">
        <v>7</v>
      </c>
      <c r="H210" s="15" t="s">
        <v>272</v>
      </c>
    </row>
    <row r="211" spans="1:8" s="4" customFormat="1" ht="20.149999999999999" customHeight="1" x14ac:dyDescent="0.3">
      <c r="A211" s="13" t="s">
        <v>508</v>
      </c>
      <c r="B211" s="14">
        <v>1</v>
      </c>
      <c r="C211" s="6" t="s">
        <v>507</v>
      </c>
      <c r="D211" s="6" t="s">
        <v>983</v>
      </c>
      <c r="E211" s="45" t="s">
        <v>485</v>
      </c>
      <c r="F211" s="6" t="s">
        <v>69</v>
      </c>
      <c r="G211" s="6" t="s">
        <v>7</v>
      </c>
      <c r="H211" s="15" t="s">
        <v>190</v>
      </c>
    </row>
    <row r="212" spans="1:8" s="4" customFormat="1" ht="20.149999999999999" customHeight="1" x14ac:dyDescent="0.3">
      <c r="A212" s="13" t="s">
        <v>136</v>
      </c>
      <c r="B212" s="14">
        <v>1</v>
      </c>
      <c r="C212" s="6" t="s">
        <v>10</v>
      </c>
      <c r="D212" s="6" t="s">
        <v>134</v>
      </c>
      <c r="E212" s="41" t="s">
        <v>134</v>
      </c>
      <c r="F212" s="6" t="s">
        <v>134</v>
      </c>
      <c r="G212" s="6" t="s">
        <v>7</v>
      </c>
      <c r="H212" s="15" t="s">
        <v>137</v>
      </c>
    </row>
    <row r="213" spans="1:8" s="4" customFormat="1" ht="20.149999999999999" customHeight="1" x14ac:dyDescent="0.3">
      <c r="A213" s="13" t="s">
        <v>239</v>
      </c>
      <c r="B213" s="14">
        <v>800</v>
      </c>
      <c r="C213" s="6" t="s">
        <v>10</v>
      </c>
      <c r="D213" s="6" t="s">
        <v>995</v>
      </c>
      <c r="E213" s="45" t="s">
        <v>528</v>
      </c>
      <c r="F213" s="6" t="s">
        <v>186</v>
      </c>
      <c r="G213" s="6" t="s">
        <v>7</v>
      </c>
      <c r="H213" s="15" t="s">
        <v>240</v>
      </c>
    </row>
    <row r="214" spans="1:8" s="4" customFormat="1" ht="20.149999999999999" customHeight="1" x14ac:dyDescent="0.3">
      <c r="A214" s="13" t="s">
        <v>237</v>
      </c>
      <c r="B214" s="19">
        <v>1000</v>
      </c>
      <c r="C214" s="6" t="s">
        <v>10</v>
      </c>
      <c r="D214" s="6" t="s">
        <v>995</v>
      </c>
      <c r="E214" s="45" t="s">
        <v>528</v>
      </c>
      <c r="F214" s="6" t="s">
        <v>186</v>
      </c>
      <c r="G214" s="6" t="s">
        <v>562</v>
      </c>
      <c r="H214" s="15" t="s">
        <v>238</v>
      </c>
    </row>
    <row r="215" spans="1:8" s="4" customFormat="1" ht="20.149999999999999" customHeight="1" x14ac:dyDescent="0.3">
      <c r="A215" s="13" t="s">
        <v>89</v>
      </c>
      <c r="B215" s="14">
        <v>36</v>
      </c>
      <c r="C215" s="6" t="s">
        <v>90</v>
      </c>
      <c r="D215" s="6" t="s">
        <v>989</v>
      </c>
      <c r="E215" s="45" t="s">
        <v>255</v>
      </c>
      <c r="F215" s="6" t="s">
        <v>54</v>
      </c>
      <c r="G215" s="6" t="s">
        <v>7</v>
      </c>
      <c r="H215" s="15" t="s">
        <v>91</v>
      </c>
    </row>
    <row r="216" spans="1:8" s="4" customFormat="1" ht="20.149999999999999" customHeight="1" x14ac:dyDescent="0.3">
      <c r="A216" s="13" t="s">
        <v>391</v>
      </c>
      <c r="B216" s="14">
        <v>4</v>
      </c>
      <c r="C216" s="6" t="s">
        <v>10</v>
      </c>
      <c r="D216" s="6" t="s">
        <v>997</v>
      </c>
      <c r="E216" s="45" t="s">
        <v>530</v>
      </c>
      <c r="F216" s="6" t="s">
        <v>276</v>
      </c>
      <c r="G216" s="6" t="s">
        <v>7</v>
      </c>
      <c r="H216" s="15" t="s">
        <v>392</v>
      </c>
    </row>
    <row r="217" spans="1:8" s="4" customFormat="1" ht="20.149999999999999" customHeight="1" x14ac:dyDescent="0.3">
      <c r="A217" s="13" t="s">
        <v>496</v>
      </c>
      <c r="B217" s="14">
        <v>4</v>
      </c>
      <c r="C217" s="6" t="s">
        <v>10</v>
      </c>
      <c r="D217" s="6" t="s">
        <v>997</v>
      </c>
      <c r="E217" s="45" t="s">
        <v>530</v>
      </c>
      <c r="F217" s="6" t="s">
        <v>276</v>
      </c>
      <c r="G217" s="6" t="s">
        <v>510</v>
      </c>
      <c r="H217" s="15" t="s">
        <v>375</v>
      </c>
    </row>
    <row r="218" spans="1:8" s="4" customFormat="1" ht="20.149999999999999" customHeight="1" x14ac:dyDescent="0.3">
      <c r="A218" s="13" t="s">
        <v>547</v>
      </c>
      <c r="B218" s="14">
        <v>1</v>
      </c>
      <c r="C218" s="6" t="s">
        <v>10</v>
      </c>
      <c r="D218" s="6" t="s">
        <v>134</v>
      </c>
      <c r="E218" s="45" t="s">
        <v>131</v>
      </c>
      <c r="F218" s="6" t="s">
        <v>131</v>
      </c>
      <c r="G218" s="6" t="s">
        <v>561</v>
      </c>
      <c r="H218" s="15" t="s">
        <v>132</v>
      </c>
    </row>
    <row r="219" spans="1:8" s="4" customFormat="1" ht="20.149999999999999" customHeight="1" x14ac:dyDescent="0.3">
      <c r="A219" s="13" t="s">
        <v>383</v>
      </c>
      <c r="B219" s="14">
        <v>1</v>
      </c>
      <c r="C219" s="6" t="s">
        <v>10</v>
      </c>
      <c r="D219" s="6" t="s">
        <v>122</v>
      </c>
      <c r="E219" s="45" t="s">
        <v>519</v>
      </c>
      <c r="F219" s="6" t="s">
        <v>330</v>
      </c>
      <c r="G219" s="6" t="s">
        <v>489</v>
      </c>
      <c r="H219" s="15" t="s">
        <v>384</v>
      </c>
    </row>
    <row r="220" spans="1:8" s="4" customFormat="1" ht="20.149999999999999" customHeight="1" x14ac:dyDescent="0.3">
      <c r="A220" s="13" t="s">
        <v>212</v>
      </c>
      <c r="B220" s="14">
        <v>500</v>
      </c>
      <c r="C220" s="6" t="s">
        <v>16</v>
      </c>
      <c r="D220" s="6" t="s">
        <v>995</v>
      </c>
      <c r="E220" s="45" t="s">
        <v>528</v>
      </c>
      <c r="F220" s="6" t="s">
        <v>186</v>
      </c>
      <c r="G220" s="6" t="s">
        <v>7</v>
      </c>
      <c r="H220" s="15" t="s">
        <v>213</v>
      </c>
    </row>
    <row r="221" spans="1:8" s="4" customFormat="1" ht="20.149999999999999" customHeight="1" x14ac:dyDescent="0.3">
      <c r="A221" s="13" t="s">
        <v>14</v>
      </c>
      <c r="B221" s="14">
        <v>656</v>
      </c>
      <c r="C221" s="6" t="s">
        <v>16</v>
      </c>
      <c r="D221" s="6" t="s">
        <v>980</v>
      </c>
      <c r="E221" s="41" t="s">
        <v>15</v>
      </c>
      <c r="F221" s="6" t="s">
        <v>15</v>
      </c>
      <c r="G221" s="6" t="s">
        <v>7</v>
      </c>
      <c r="H221" s="15" t="s">
        <v>17</v>
      </c>
    </row>
    <row r="222" spans="1:8" s="4" customFormat="1" ht="20.149999999999999" customHeight="1" x14ac:dyDescent="0.3">
      <c r="A222" s="13" t="s">
        <v>226</v>
      </c>
      <c r="B222" s="14">
        <v>770</v>
      </c>
      <c r="C222" s="6" t="s">
        <v>16</v>
      </c>
      <c r="D222" s="6" t="s">
        <v>981</v>
      </c>
      <c r="E222" s="41" t="s">
        <v>15</v>
      </c>
      <c r="F222" s="6" t="s">
        <v>15</v>
      </c>
      <c r="G222" s="6" t="s">
        <v>487</v>
      </c>
      <c r="H222" s="15" t="s">
        <v>225</v>
      </c>
    </row>
    <row r="223" spans="1:8" s="4" customFormat="1" ht="20.149999999999999" customHeight="1" x14ac:dyDescent="0.3">
      <c r="A223" s="13" t="s">
        <v>193</v>
      </c>
      <c r="B223" s="14">
        <v>12</v>
      </c>
      <c r="C223" s="6" t="s">
        <v>10</v>
      </c>
      <c r="D223" s="6" t="s">
        <v>520</v>
      </c>
      <c r="E223" s="45" t="s">
        <v>92</v>
      </c>
      <c r="F223" s="6" t="s">
        <v>92</v>
      </c>
      <c r="G223" s="6" t="s">
        <v>7</v>
      </c>
      <c r="H223" s="15" t="s">
        <v>194</v>
      </c>
    </row>
    <row r="224" spans="1:8" s="4" customFormat="1" ht="20.149999999999999" customHeight="1" x14ac:dyDescent="0.3">
      <c r="A224" s="13" t="s">
        <v>98</v>
      </c>
      <c r="B224" s="14">
        <v>1300</v>
      </c>
      <c r="C224" s="6" t="s">
        <v>59</v>
      </c>
      <c r="D224" s="6" t="s">
        <v>980</v>
      </c>
      <c r="E224" s="41" t="s">
        <v>15</v>
      </c>
      <c r="F224" s="6" t="s">
        <v>15</v>
      </c>
      <c r="G224" s="6" t="s">
        <v>7</v>
      </c>
      <c r="H224" s="15" t="s">
        <v>99</v>
      </c>
    </row>
    <row r="225" spans="1:8" s="4" customFormat="1" ht="20.149999999999999" customHeight="1" x14ac:dyDescent="0.3">
      <c r="A225" s="13" t="s">
        <v>378</v>
      </c>
      <c r="B225" s="14">
        <v>150</v>
      </c>
      <c r="C225" s="6" t="s">
        <v>10</v>
      </c>
      <c r="D225" s="6" t="s">
        <v>980</v>
      </c>
      <c r="E225" s="41" t="s">
        <v>35</v>
      </c>
      <c r="F225" s="6" t="s">
        <v>35</v>
      </c>
      <c r="G225" s="6" t="s">
        <v>489</v>
      </c>
      <c r="H225" s="15" t="s">
        <v>379</v>
      </c>
    </row>
    <row r="226" spans="1:8" ht="20.149999999999999" customHeight="1" x14ac:dyDescent="0.3">
      <c r="E226" s="4"/>
    </row>
    <row r="227" spans="1:8" x14ac:dyDescent="0.3">
      <c r="E227" s="4"/>
    </row>
    <row r="228" spans="1:8" x14ac:dyDescent="0.3">
      <c r="E228" s="4"/>
    </row>
    <row r="229" spans="1:8" x14ac:dyDescent="0.3">
      <c r="E229" s="4"/>
    </row>
    <row r="230" spans="1:8" x14ac:dyDescent="0.3">
      <c r="E230" s="4"/>
    </row>
    <row r="231" spans="1:8" x14ac:dyDescent="0.3">
      <c r="E231" s="4"/>
    </row>
    <row r="232" spans="1:8" x14ac:dyDescent="0.3">
      <c r="E232" s="4"/>
    </row>
  </sheetData>
  <sortState xmlns:xlrd2="http://schemas.microsoft.com/office/spreadsheetml/2017/richdata2" ref="A3:F225">
    <sortCondition ref="A3:A225"/>
  </sortState>
  <hyperlinks>
    <hyperlink ref="H49" r:id="rId1" xr:uid="{0AEFD1C1-604E-401C-9E26-A3A586ED3B31}"/>
    <hyperlink ref="H124" r:id="rId2" xr:uid="{3BABF212-CFBA-462E-81B9-9071C161D643}"/>
    <hyperlink ref="H138" r:id="rId3" xr:uid="{65F9ABC0-4FCB-45F6-827E-5A3F1C2737A3}"/>
    <hyperlink ref="H149" r:id="rId4" xr:uid="{D01230DF-9026-40E4-9AE7-7D99A112A4DC}"/>
    <hyperlink ref="H185" r:id="rId5" xr:uid="{6A164AA9-0E87-427C-97D1-F271A59350BE}"/>
    <hyperlink ref="H197" r:id="rId6" xr:uid="{68CD68DC-4B43-463B-AF07-8D97E8239B69}"/>
    <hyperlink ref="H198" r:id="rId7" xr:uid="{A08F80A4-6289-4FD0-BDBF-F260517508DF}"/>
    <hyperlink ref="H208" r:id="rId8" xr:uid="{7E00C654-EB3D-4D92-92BE-ECF444427F7D}"/>
    <hyperlink ref="H221" r:id="rId9" xr:uid="{455305CC-42F0-4C1A-9F4B-63335928639F}"/>
    <hyperlink ref="H222" r:id="rId10" xr:uid="{12B05BD2-7C8E-46D6-BB24-7208E9D42B93}"/>
    <hyperlink ref="H224" r:id="rId11" xr:uid="{FC5DDEE4-167F-436D-8FE7-FF09AD41904F}"/>
    <hyperlink ref="H20" r:id="rId12" xr:uid="{7DE1BF2F-513F-450A-BC4D-74A02BDBB789}"/>
    <hyperlink ref="H21" r:id="rId13" xr:uid="{3EAB9F0E-830E-4EC9-A8E4-92FECD3CD8AF}"/>
    <hyperlink ref="H37" r:id="rId14" xr:uid="{B151D4E4-E766-45E3-8C59-EF6D1A08BBCF}"/>
    <hyperlink ref="H42" r:id="rId15" xr:uid="{48EC274D-A28B-4508-BDB4-C0DA98AF65EE}"/>
    <hyperlink ref="H59" r:id="rId16" xr:uid="{3FAB52AE-B04C-466C-AC8D-87211950AE4A}"/>
    <hyperlink ref="H68" r:id="rId17" xr:uid="{68B75184-8ED3-4AE5-8961-92E02C7BC735}"/>
    <hyperlink ref="H69" r:id="rId18" xr:uid="{3E2333E1-6303-4D1E-8C49-747CFFA8432E}"/>
    <hyperlink ref="H77" r:id="rId19" xr:uid="{0960FFA9-E7B0-42C4-AABF-C25AD528DC2B}"/>
    <hyperlink ref="H84" r:id="rId20" xr:uid="{283435FA-19B1-4E31-8177-38B51C483D6A}"/>
    <hyperlink ref="H107" r:id="rId21" xr:uid="{2B5CBDED-0F62-4D2B-B57A-B4F63E3FC3A5}"/>
    <hyperlink ref="H170" r:id="rId22" xr:uid="{666FE8C5-E1B1-4D7F-95F7-F82771DE78BB}"/>
    <hyperlink ref="H176" r:id="rId23" xr:uid="{D9CD7A3C-B8DA-4379-9749-2AA02518E04A}"/>
    <hyperlink ref="H177" r:id="rId24" xr:uid="{FB1F8774-9CD7-43AC-9251-8FA4E4A23789}"/>
    <hyperlink ref="H151" r:id="rId25" xr:uid="{B3195740-07E2-40B0-BB93-86ED78F138B8}"/>
    <hyperlink ref="H152" r:id="rId26" xr:uid="{3F32CA11-0701-4204-BDEA-5CA7E3DAE371}"/>
    <hyperlink ref="H218" r:id="rId27" xr:uid="{94E4EF8D-3406-457F-A160-D1AB7395C7C4}"/>
    <hyperlink ref="H26" r:id="rId28" xr:uid="{2218A37D-05EE-426D-A543-38BA1EF5B0DD}"/>
    <hyperlink ref="H27" r:id="rId29" xr:uid="{2CE578FC-05B6-4BC5-9096-2BF8691F6D20}"/>
    <hyperlink ref="H28" r:id="rId30" xr:uid="{88C9431A-D857-4BF4-B66C-EE68E6C4B30A}"/>
    <hyperlink ref="H29" r:id="rId31" xr:uid="{BD6C693E-EB87-4E7B-BEA4-77C9643A6D83}"/>
    <hyperlink ref="H30" r:id="rId32" xr:uid="{A3F40101-4C19-4D96-B398-192EA2EC75EB}"/>
    <hyperlink ref="H31" r:id="rId33" xr:uid="{18F96B09-AECD-449C-A81B-24F3A017C070}"/>
    <hyperlink ref="H32" r:id="rId34" xr:uid="{74EC2D85-970D-449C-823D-E3979EC4DF0B}"/>
    <hyperlink ref="H33" r:id="rId35" xr:uid="{0228C35F-80AC-4D54-A236-F1081657B1B2}"/>
    <hyperlink ref="H34" r:id="rId36" xr:uid="{C76BFE1F-161D-4FF4-BC34-657F161CCC10}"/>
    <hyperlink ref="H35" r:id="rId37" xr:uid="{3E76AF81-AFEE-4A8D-95F2-81CAF26BF992}"/>
    <hyperlink ref="H11" r:id="rId38" xr:uid="{E29776B8-3444-4BF3-A0E2-E95E5F01C1BE}"/>
    <hyperlink ref="H12" r:id="rId39" xr:uid="{3C3F9156-94D7-4083-885A-31DC9B857405}"/>
    <hyperlink ref="H43" r:id="rId40" xr:uid="{52230A75-3572-458F-8A28-14438F16B54D}"/>
    <hyperlink ref="H25" r:id="rId41" xr:uid="{F2ED826A-A982-4C6A-8B88-9188AB9A54E2}"/>
    <hyperlink ref="H38" r:id="rId42" xr:uid="{B1C8E249-E91D-4DBF-829B-DCC9371D3830}"/>
    <hyperlink ref="H44" r:id="rId43" xr:uid="{982CE2D0-25C4-4130-8385-5DDC171B3DEB}"/>
    <hyperlink ref="H71" r:id="rId44" xr:uid="{4EC92CBC-0AE0-4D6B-90F5-FB2785DF5803}"/>
    <hyperlink ref="H160" r:id="rId45" xr:uid="{40FA0907-F211-478B-9D19-E6813E1700AF}"/>
    <hyperlink ref="H206" r:id="rId46" xr:uid="{48DAA46E-3AD2-48F9-B5C0-C9959E98A5DB}"/>
    <hyperlink ref="H212" r:id="rId47" xr:uid="{A314F69F-E438-45B6-BD56-E578D82D09A7}"/>
    <hyperlink ref="H156" r:id="rId48" xr:uid="{016DDD2A-219B-469B-95CD-B89FA98302E8}"/>
    <hyperlink ref="H164" r:id="rId49" xr:uid="{5DB18ECA-6699-4FC9-87A2-FE5DE7D3CFBD}"/>
    <hyperlink ref="H211" r:id="rId50" xr:uid="{1D7AEEBF-AAC3-4B5E-A3B0-CFDEA2F9608F}"/>
    <hyperlink ref="H102" r:id="rId51" xr:uid="{BAEB9B52-2E5D-44AC-AE3C-D6267F373C1D}"/>
    <hyperlink ref="H139" r:id="rId52" xr:uid="{F056A94B-AC1A-4110-81FD-266AD4AC495A}"/>
    <hyperlink ref="H155" r:id="rId53" xr:uid="{43DB4BC3-B6EA-463B-8D33-096857317FB5}"/>
    <hyperlink ref="H157" r:id="rId54" xr:uid="{E65D9AA9-9849-4A6A-B475-D70431F46AE1}"/>
    <hyperlink ref="H180" r:id="rId55" xr:uid="{1D67ED40-828D-4CEF-96C6-F49C9312351D}"/>
    <hyperlink ref="H196" r:id="rId56" xr:uid="{54E05527-47C4-4711-A195-D7A08D54C2E9}"/>
    <hyperlink ref="H204" r:id="rId57" xr:uid="{1EEDC6EF-E80A-405D-B869-1D2A477CA251}"/>
    <hyperlink ref="H207" r:id="rId58" xr:uid="{0B9A5D74-4FFC-4704-BB4E-B947BBDF748E}"/>
    <hyperlink ref="H209" r:id="rId59" xr:uid="{34089B81-6385-4D16-891C-C951B2EAE9D7}"/>
    <hyperlink ref="H225" r:id="rId60" xr:uid="{8BDD8C85-9C4C-4F3A-832E-B955945D9B9D}"/>
    <hyperlink ref="H50" r:id="rId61" xr:uid="{8D237278-B517-4CB4-8231-31E9142721D6}"/>
    <hyperlink ref="H52" r:id="rId62" xr:uid="{0E19A4C1-D6F0-45B1-947D-125811735924}"/>
    <hyperlink ref="H60" r:id="rId63" xr:uid="{75B7DD1D-663B-4714-BF52-30879801BB02}"/>
    <hyperlink ref="H150" r:id="rId64" xr:uid="{1DCA0E9B-B774-4945-86CC-3F0FD047EFBD}"/>
    <hyperlink ref="H159" r:id="rId65" xr:uid="{2AC0DC6F-8631-4762-BAA0-CF91CD2E23A4}"/>
    <hyperlink ref="H171" r:id="rId66" xr:uid="{4B3F06F6-AE82-412A-BB31-15CED56A7161}"/>
    <hyperlink ref="H172" r:id="rId67" xr:uid="{714EDC2A-3F18-468E-943C-1C4F753181B6}"/>
    <hyperlink ref="H205" r:id="rId68" xr:uid="{B45FC843-AC5D-419F-A0EF-A96332215262}"/>
    <hyperlink ref="H8" r:id="rId69" xr:uid="{8EBC7837-57BD-42E6-AA20-D10BC6CB981D}"/>
    <hyperlink ref="H36" r:id="rId70" xr:uid="{12029FFA-9FA1-4A2F-BB68-C88EC60C8A8C}"/>
    <hyperlink ref="H74" r:id="rId71" xr:uid="{C3CD0084-77E0-422B-B6C1-75424BC12C7A}"/>
    <hyperlink ref="H145" r:id="rId72" xr:uid="{2E2EA26E-4C59-45C5-9CE5-676D967009F6}"/>
    <hyperlink ref="H146" r:id="rId73" xr:uid="{C5D73786-8387-4975-9707-99104D69B35A}"/>
    <hyperlink ref="H147" r:id="rId74" xr:uid="{CCBE3183-F2C6-4B71-B4BB-B44BE0DE47E8}"/>
    <hyperlink ref="H13" r:id="rId75" xr:uid="{D350B8E9-3C1E-407F-9DFF-CA528C4121D1}"/>
    <hyperlink ref="H14" r:id="rId76" xr:uid="{DEED1499-5BA0-4E9F-B736-89BA9CBA2823}"/>
    <hyperlink ref="H54" r:id="rId77" xr:uid="{CEEF9C94-BB33-4A58-8AAB-11DEB21F9D5E}"/>
    <hyperlink ref="H62" r:id="rId78" xr:uid="{DBF07F57-C6C8-4D81-92E9-C61A3A805721}"/>
    <hyperlink ref="H64" r:id="rId79" xr:uid="{9A591778-AF33-44EF-9D3B-BA164D56E808}"/>
    <hyperlink ref="H108" r:id="rId80" xr:uid="{78F3C55D-9D18-4973-8D8F-9FB9A0402B9B}"/>
    <hyperlink ref="H142" r:id="rId81" xr:uid="{75CA75E0-2245-45C4-9AE4-B51E79FFFDD0}"/>
    <hyperlink ref="H67" r:id="rId82" xr:uid="{BC27EE1B-58F0-4F09-B766-D528892D1257}"/>
    <hyperlink ref="H93" r:id="rId83" xr:uid="{65803056-085F-4860-9FD9-A59731919E3D}"/>
    <hyperlink ref="H39" r:id="rId84" xr:uid="{D2CF8676-EB12-4A95-9DBE-646D63A44463}"/>
    <hyperlink ref="H40" r:id="rId85" xr:uid="{6A76C0A5-D880-4EC0-8A61-943C913B6D73}"/>
    <hyperlink ref="H121" r:id="rId86" xr:uid="{D9236D88-F005-47E8-A7F6-4784A80F141E}"/>
    <hyperlink ref="H122" r:id="rId87" xr:uid="{C63616DB-5E55-47E7-BE97-83F00C408E7E}"/>
    <hyperlink ref="H215" r:id="rId88" xr:uid="{0F37B83B-54E5-421C-89B5-80CEEF929B1A}"/>
    <hyperlink ref="H65" r:id="rId89" xr:uid="{DDC357F9-6449-4096-940C-0EE3DB94EB4E}"/>
    <hyperlink ref="H66" r:id="rId90" xr:uid="{11232EC1-EA96-49DA-B1F0-E5E66DE5FFD6}"/>
    <hyperlink ref="H88" r:id="rId91" xr:uid="{9C06E388-BF2B-4892-98BE-1BE39BF80FD2}"/>
    <hyperlink ref="H94" r:id="rId92" xr:uid="{5F92D8A5-E4A1-402D-A884-30E610466190}"/>
    <hyperlink ref="H134" r:id="rId93" xr:uid="{BD93DCEC-0CC4-47E5-B7D0-A0D207DE4DE4}"/>
    <hyperlink ref="H135" r:id="rId94" xr:uid="{2741619B-28C5-4E20-BA92-BE2364C8CA49}"/>
    <hyperlink ref="H137" r:id="rId95" xr:uid="{2F4DB651-0397-4EC9-AF43-5DBAA163647B}"/>
    <hyperlink ref="H166" r:id="rId96" xr:uid="{B174FAA3-DF4B-4C56-8CC7-747BBE347812}"/>
    <hyperlink ref="H167" r:id="rId97" xr:uid="{630F7455-6A60-4A1B-A8D9-BDE3152ED641}"/>
    <hyperlink ref="H168" r:id="rId98" xr:uid="{AADC1317-BBC8-4236-9C9C-13779AB975E6}"/>
    <hyperlink ref="H51" r:id="rId99" xr:uid="{4E3A2663-61DB-4C8E-BE53-7A121D8A39C5}"/>
    <hyperlink ref="H70" r:id="rId100" xr:uid="{D09EEAA7-9C25-4F74-A11C-FE7718B6648D}"/>
    <hyperlink ref="H182" r:id="rId101" xr:uid="{FBDE7B42-3068-4C9A-B9C3-3A522ED5E685}"/>
    <hyperlink ref="H183" r:id="rId102" xr:uid="{AB193170-6E2D-4E83-999E-7399E5D94585}"/>
    <hyperlink ref="H184" r:id="rId103" xr:uid="{16E88F06-D701-4C16-83CA-50DECFB9AA24}"/>
    <hyperlink ref="H55" r:id="rId104" xr:uid="{E47D5DA9-7CD8-46EB-9CDC-DF1706AB7B2D}"/>
    <hyperlink ref="H56" r:id="rId105" xr:uid="{7DA9CF70-5F87-46D4-B522-89039544F7E3}"/>
    <hyperlink ref="H57" r:id="rId106" xr:uid="{E11880DC-472F-44EB-B739-9EFC46AEAE30}"/>
    <hyperlink ref="H73" r:id="rId107" xr:uid="{35DB1953-2960-4576-BCC6-7B94A4B6ED53}"/>
    <hyperlink ref="H178" r:id="rId108" xr:uid="{C24DB507-09A8-4D3F-BB34-27853AA6424E}"/>
    <hyperlink ref="H81" r:id="rId109" xr:uid="{D3935705-D032-4DE3-BCF0-49BD0C30AB5F}"/>
    <hyperlink ref="H82" r:id="rId110" xr:uid="{AB7A42D0-4425-4734-922D-FBAE22C96E31}"/>
    <hyperlink ref="H83" r:id="rId111" xr:uid="{495AB3C2-1139-42A2-A39F-568559AF0B14}"/>
    <hyperlink ref="H89" r:id="rId112" xr:uid="{DE31EC09-6CEC-4C2E-917E-EDC3A4548CA2}"/>
    <hyperlink ref="H53" r:id="rId113" xr:uid="{78A49340-92B0-44D9-9302-DD7F1103F1B8}"/>
    <hyperlink ref="H109" r:id="rId114" xr:uid="{479C9D41-A212-407D-812D-4534D79CE582}"/>
    <hyperlink ref="H110" r:id="rId115" xr:uid="{39A8BE58-0950-43BA-80A1-C0246F72FC81}"/>
    <hyperlink ref="H136" r:id="rId116" xr:uid="{DD954310-07C7-4C36-B977-6E5D93724EBD}"/>
    <hyperlink ref="H173" r:id="rId117" xr:uid="{93949CDF-34E2-419D-B4B4-E96F29697E1B}"/>
    <hyperlink ref="H18" r:id="rId118" xr:uid="{1AB162DD-CBD3-4204-99FB-473E8E9D2066}"/>
    <hyperlink ref="H3" r:id="rId119" xr:uid="{FFC1B78E-B21F-4D81-9D14-1DD4C49476B3}"/>
    <hyperlink ref="H4" r:id="rId120" xr:uid="{A23C0C4A-EBDF-4749-A5B7-1906E10E4773}"/>
    <hyperlink ref="H16" r:id="rId121" xr:uid="{AC3F02B3-238C-4995-923B-A8B5906C2FA2}"/>
    <hyperlink ref="H17" r:id="rId122" xr:uid="{FBD43BAD-05A6-4C8A-BEB2-50CA5A61D8D0}"/>
    <hyperlink ref="H19" r:id="rId123" xr:uid="{0110D07E-A6CF-4765-987B-AB8F28E5F70E}"/>
    <hyperlink ref="H24" r:id="rId124" xr:uid="{FD101FB7-E114-45B8-9ACE-AD3E8B60DE89}"/>
    <hyperlink ref="H98" r:id="rId125" xr:uid="{61326422-435B-49C9-A6AD-D546B2D76E6B}"/>
    <hyperlink ref="H117" r:id="rId126" xr:uid="{864CFBA0-B56B-455D-A9B6-43CEBAD43036}"/>
    <hyperlink ref="H116" r:id="rId127" xr:uid="{B3AB86F2-022F-451C-A70E-D8C501A01BB6}"/>
    <hyperlink ref="H118" r:id="rId128" xr:uid="{ABCD321B-7F23-4F4F-8C66-E95B497AC4CA}"/>
    <hyperlink ref="H154" r:id="rId129" xr:uid="{A45394D6-C55E-4E41-8FE6-CBB2F9FEA829}"/>
    <hyperlink ref="H188" r:id="rId130" xr:uid="{3E1F7DA1-E251-4623-B807-8C813579FCCC}"/>
    <hyperlink ref="H213" r:id="rId131" xr:uid="{4F4FA36C-D39C-4A44-8B2A-D314C0DB198D}"/>
    <hyperlink ref="H214" r:id="rId132" xr:uid="{0F80F76D-3731-4293-BEB4-FCCCAADB249D}"/>
    <hyperlink ref="H220" r:id="rId133" xr:uid="{31AC225D-9348-48A6-AEDE-F3DED9D1308B}"/>
    <hyperlink ref="H6" r:id="rId134" xr:uid="{9481E1ED-FFF4-4CAD-A119-3AEC191298CE}"/>
    <hyperlink ref="H58" r:id="rId135" xr:uid="{61E9072F-2A05-443E-800A-8F6A2CC202B0}"/>
    <hyperlink ref="H63" r:id="rId136" xr:uid="{22668E3D-58D5-4904-AFE1-CD2CD2EC7FAA}"/>
    <hyperlink ref="H92" r:id="rId137" xr:uid="{0B48645C-293D-435E-9F50-2618E2D036B0}"/>
    <hyperlink ref="H96" r:id="rId138" xr:uid="{D91CF0DC-512B-4773-9A98-4D0EF08C911E}"/>
    <hyperlink ref="H99" r:id="rId139" xr:uid="{0310D38B-8E2B-463C-8F6D-8F25AC02A0DB}"/>
    <hyperlink ref="H111" r:id="rId140" xr:uid="{E1C25B52-469C-41CC-AB73-9A7EF4FAC480}"/>
    <hyperlink ref="H125" r:id="rId141" xr:uid="{6BF456EF-7C5C-49D3-BD83-B2307620DAF8}"/>
    <hyperlink ref="H126" r:id="rId142" xr:uid="{FDCFEF6A-5D5C-430A-AC18-0F62A2D199B6}"/>
    <hyperlink ref="H140" r:id="rId143" xr:uid="{9D6CA05D-18CA-4DA4-8990-002C79956D9C}"/>
    <hyperlink ref="H143" r:id="rId144" xr:uid="{C4021019-CD9E-4380-84BB-7752A0446601}"/>
    <hyperlink ref="H144" r:id="rId145" xr:uid="{DF224502-1F58-4819-B003-CBED2AC73D11}"/>
    <hyperlink ref="H181" r:id="rId146" xr:uid="{22FC10DF-DF81-468E-8BAB-C1B288F82F59}"/>
    <hyperlink ref="H199" r:id="rId147" xr:uid="{F40511E4-0E22-403E-AE8B-251E797F6184}"/>
    <hyperlink ref="H201" r:id="rId148" xr:uid="{BE47DA5F-F8F9-4DA2-B444-26F099E94106}"/>
    <hyperlink ref="H15" r:id="rId149" xr:uid="{51278580-4C96-4554-B4D7-4E02AD62AFAA}"/>
    <hyperlink ref="H48" r:id="rId150" xr:uid="{5BF71CDF-FDAC-4A11-8C10-47A2F79B5BC5}"/>
    <hyperlink ref="H75" r:id="rId151" xr:uid="{7ABBD60B-986B-4194-8E27-A093CF0D3591}"/>
    <hyperlink ref="H76" r:id="rId152" xr:uid="{CEA619E6-C490-4396-B789-FB7022A8E713}"/>
    <hyperlink ref="H112" r:id="rId153" xr:uid="{9CC91D21-5766-4E1F-B245-3DDEC615C232}"/>
    <hyperlink ref="H113" r:id="rId154" xr:uid="{76750752-AB7A-4220-B69F-9E9B091D83B3}"/>
    <hyperlink ref="H114" r:id="rId155" xr:uid="{633C50A6-9A5B-4D7A-B287-AB39D075FAA7}"/>
    <hyperlink ref="H119" r:id="rId156" xr:uid="{76FE3228-5BDB-4550-A434-D9678AB52891}"/>
    <hyperlink ref="H46" r:id="rId157" xr:uid="{BEFBB214-FDF8-4DE3-A9AC-1CB2BDC6882A}"/>
    <hyperlink ref="H130" r:id="rId158" xr:uid="{AA9BFC31-FAF4-4C26-A852-6FA7E69294E6}"/>
    <hyperlink ref="H91" r:id="rId159" xr:uid="{E13A2C48-B18F-44C1-A9EE-9470EE4FD9A4}"/>
    <hyperlink ref="H127" r:id="rId160" xr:uid="{8876008B-954C-497E-8E7A-4DB88AB7A4C9}"/>
    <hyperlink ref="H129" r:id="rId161" xr:uid="{AC67B725-C913-4B20-BCDF-E6DDE5B4E2CD}"/>
    <hyperlink ref="H131" r:id="rId162" xr:uid="{9701EAC0-F5FD-4A7B-A296-E6AA2827D4DC}"/>
    <hyperlink ref="H132" r:id="rId163" xr:uid="{D8051D60-CC81-4E67-BAB7-477E0E4D230C}"/>
    <hyperlink ref="H133" r:id="rId164" xr:uid="{F4CECC76-5B94-4AA1-B01E-54929538E0B2}"/>
    <hyperlink ref="H179" r:id="rId165" xr:uid="{B31A80F7-3142-40C9-957A-C727594C17F8}"/>
    <hyperlink ref="H22" r:id="rId166" xr:uid="{2C748ADA-3AA9-41FE-93D4-6A213C875E64}"/>
    <hyperlink ref="H23" r:id="rId167" xr:uid="{8727503B-3615-45E2-9628-5242824A4C0C}"/>
    <hyperlink ref="H174" r:id="rId168" xr:uid="{7235B2DC-EA94-4459-BAA2-66070C0CB761}"/>
    <hyperlink ref="H175" r:id="rId169" xr:uid="{992CB534-9379-4416-9250-F15A00926701}"/>
    <hyperlink ref="H187" r:id="rId170" xr:uid="{DF8A4B0D-C253-41C2-950B-557EB3DE0784}"/>
    <hyperlink ref="H189" r:id="rId171" xr:uid="{7C8B8C58-234D-4597-92C2-2D81280766A7}"/>
    <hyperlink ref="H192" r:id="rId172" xr:uid="{EEC112E9-DC70-47A1-89FE-7F9947AB015F}"/>
    <hyperlink ref="H194" r:id="rId173" xr:uid="{E40F4537-DEC1-4A71-A97A-7326F6B1255C}"/>
    <hyperlink ref="H210" r:id="rId174" xr:uid="{E2996D98-C590-4FB4-AA14-22D49834944E}"/>
    <hyperlink ref="H78" r:id="rId175" xr:uid="{63723582-AF58-4B4F-919E-59410FB372AD}"/>
    <hyperlink ref="H97" r:id="rId176" xr:uid="{627E009E-1A7B-4C13-9815-302B5B87F753}"/>
    <hyperlink ref="H120" r:id="rId177" xr:uid="{3C05F1A9-D08F-42FC-A311-8C75BBBB1C50}"/>
    <hyperlink ref="H191" r:id="rId178" xr:uid="{E8547B0F-4DB4-4D25-ABB9-D4DAE4A42398}"/>
    <hyperlink ref="H7" r:id="rId179" xr:uid="{CF68617C-327F-47F7-A8F3-506A813579A9}"/>
    <hyperlink ref="H47" r:id="rId180" xr:uid="{A982C34B-F7D6-462A-BE77-C6E47E0A97DE}"/>
    <hyperlink ref="H72" r:id="rId181" xr:uid="{E6E2F322-F651-44B6-88DE-BC43E861887F}"/>
    <hyperlink ref="H79" r:id="rId182" xr:uid="{BFA0586F-6C2B-4C98-8064-B0281EF4965B}"/>
    <hyperlink ref="H80" r:id="rId183" xr:uid="{6B2DB25E-1DB2-4C37-9B9E-4C66201FA8F8}"/>
    <hyperlink ref="H87" r:id="rId184" xr:uid="{CEC40333-5171-4D60-A978-73A46C3490B5}"/>
    <hyperlink ref="H95" r:id="rId185" xr:uid="{BA52637A-0D48-4CD8-A873-6D0D8E7C3CEF}"/>
    <hyperlink ref="H101" r:id="rId186" xr:uid="{66DE6E04-C1C1-43F9-B91D-0997790946DD}"/>
    <hyperlink ref="H163" r:id="rId187" xr:uid="{5BBFB2AA-1F7E-48AA-B81F-AB3DB28C3613}"/>
    <hyperlink ref="H165" r:id="rId188" xr:uid="{55BEA66E-FB25-4754-A6D7-17B3F545EB2A}"/>
    <hyperlink ref="H195" r:id="rId189" xr:uid="{90B60692-F188-4A64-8BAA-C455208A48E0}"/>
    <hyperlink ref="H216" r:id="rId190" xr:uid="{3124E8CE-F417-458F-811B-A7BB2CE686E1}"/>
    <hyperlink ref="H217" r:id="rId191" xr:uid="{49CA48BD-0B77-4DE3-8672-36338BD6DCEC}"/>
    <hyperlink ref="H61" r:id="rId192" xr:uid="{82E92FE5-6B9D-463C-A85D-7F522C1A01FE}"/>
    <hyperlink ref="H100" r:id="rId193" xr:uid="{34EA9E0A-3F30-4D51-A31A-5093985C505A}"/>
    <hyperlink ref="H141" r:id="rId194" xr:uid="{40992067-28C0-438D-B444-AC6692819F9B}"/>
    <hyperlink ref="H161" r:id="rId195" xr:uid="{0B8775CF-2145-46A0-BA98-241A83C0B60E}"/>
    <hyperlink ref="H162" r:id="rId196" xr:uid="{28F15E67-2B4E-450F-8655-45198992C68F}"/>
    <hyperlink ref="H202" r:id="rId197" xr:uid="{8EDB281E-D4F3-47F8-A309-84664826F835}"/>
    <hyperlink ref="H203" r:id="rId198" xr:uid="{E51BBCEB-E700-4912-8BA5-83ED8AFEE818}"/>
    <hyperlink ref="H128" r:id="rId199" xr:uid="{7C076E6F-C3A4-4E7E-8B6C-6DD0D0EA03F0}"/>
    <hyperlink ref="H223" r:id="rId200" xr:uid="{E3366DCB-F1B9-409A-9252-19C60226BAD0}"/>
    <hyperlink ref="H85" r:id="rId201" xr:uid="{F2A778BA-126F-43A0-9670-FF67E98F9D40}"/>
    <hyperlink ref="H148" r:id="rId202" xr:uid="{CEE6A6BA-83FA-4C35-B66F-E999B925380A}"/>
    <hyperlink ref="H158" r:id="rId203" xr:uid="{3B757A58-D3EC-466D-AA6D-D0759406122A}"/>
    <hyperlink ref="H169" r:id="rId204" xr:uid="{8C0B621A-36F2-4660-8E5E-2DA7D1D6AC97}"/>
    <hyperlink ref="H186" r:id="rId205" xr:uid="{2F4D6A44-8CF2-4A0E-8C04-C0AFBEA92E9F}"/>
    <hyperlink ref="H219" r:id="rId206" xr:uid="{29C40FEA-F09B-474A-8120-A4ABB3AD6AF0}"/>
    <hyperlink ref="H190" r:id="rId207" xr:uid="{5CBE8DC6-510B-4E8B-8F65-E7375C78201D}"/>
    <hyperlink ref="H193" r:id="rId208" xr:uid="{E88AE7DD-A7C7-42D2-86A7-F12A58FC9143}"/>
    <hyperlink ref="H123" r:id="rId209" xr:uid="{E1979C66-3B53-4AC3-90B6-D0E34AD3CB67}"/>
    <hyperlink ref="H9" r:id="rId210" xr:uid="{C996D679-0740-4838-84E9-27F3A74774E5}"/>
    <hyperlink ref="H10" r:id="rId211" xr:uid="{E4E872FB-6B9A-45BF-9F98-507526255935}"/>
    <hyperlink ref="H86" r:id="rId212" xr:uid="{3B1F87EE-69C6-4AA8-9EFB-87BB064E1445}"/>
    <hyperlink ref="H115" r:id="rId213" xr:uid="{A77C925F-B099-4CC8-B843-C3C2B5A8BF06}"/>
    <hyperlink ref="H41" r:id="rId214" xr:uid="{30891D9C-FE85-4B4F-A881-8B99D75F18D4}"/>
  </hyperlinks>
  <pageMargins left="0.7" right="0.7" top="0.75" bottom="0.75" header="0.3" footer="0.3"/>
  <pageSetup scale="49" fitToHeight="0" orientation="landscape" r:id="rId2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DE5D4-5BBA-4CBE-BAD3-FDE97887B55C}">
  <dimension ref="A1:J1159"/>
  <sheetViews>
    <sheetView workbookViewId="0">
      <selection activeCell="E519" sqref="E519"/>
    </sheetView>
  </sheetViews>
  <sheetFormatPr defaultRowHeight="14" x14ac:dyDescent="0.3"/>
  <cols>
    <col min="1" max="1" width="24.33203125" customWidth="1"/>
    <col min="2" max="2" width="45.08203125" customWidth="1"/>
    <col min="3" max="3" width="14" customWidth="1"/>
    <col min="4" max="4" width="16.25" customWidth="1"/>
    <col min="5" max="5" width="20.08203125" customWidth="1"/>
    <col min="6" max="6" width="19.58203125" customWidth="1"/>
    <col min="7" max="7" width="10.83203125" customWidth="1"/>
    <col min="8" max="8" width="11.5" customWidth="1"/>
    <col min="9" max="9" width="11.58203125" customWidth="1"/>
    <col min="10" max="10" width="68.83203125" customWidth="1"/>
  </cols>
  <sheetData>
    <row r="1" spans="1:10" ht="29" x14ac:dyDescent="0.3">
      <c r="A1" s="47" t="s">
        <v>855</v>
      </c>
      <c r="B1" s="47" t="s">
        <v>625</v>
      </c>
      <c r="C1" s="48" t="s">
        <v>626</v>
      </c>
      <c r="D1" s="255" t="s">
        <v>1553</v>
      </c>
      <c r="E1" s="48" t="s">
        <v>1552</v>
      </c>
      <c r="F1" s="48" t="s">
        <v>1554</v>
      </c>
      <c r="G1" s="49" t="s">
        <v>627</v>
      </c>
      <c r="H1" s="50" t="s">
        <v>628</v>
      </c>
      <c r="I1" s="50" t="s">
        <v>854</v>
      </c>
      <c r="J1" s="51" t="s">
        <v>2</v>
      </c>
    </row>
    <row r="2" spans="1:10" ht="14.5" x14ac:dyDescent="0.35">
      <c r="A2" s="59" t="s">
        <v>865</v>
      </c>
      <c r="B2" s="59" t="s">
        <v>613</v>
      </c>
      <c r="C2" s="60">
        <v>1</v>
      </c>
      <c r="D2" s="60" t="s">
        <v>992</v>
      </c>
      <c r="E2" s="60" t="s">
        <v>106</v>
      </c>
      <c r="F2" s="60" t="s">
        <v>32</v>
      </c>
      <c r="G2" s="63">
        <v>0.18</v>
      </c>
      <c r="H2" s="62">
        <f>SUM(G2:G6)</f>
        <v>0.7</v>
      </c>
      <c r="I2" s="62">
        <f>H2*30</f>
        <v>21</v>
      </c>
      <c r="J2" s="56"/>
    </row>
    <row r="3" spans="1:10" ht="14.5" x14ac:dyDescent="0.35">
      <c r="A3" s="59" t="s">
        <v>865</v>
      </c>
      <c r="B3" s="59" t="s">
        <v>672</v>
      </c>
      <c r="C3" s="60">
        <v>10</v>
      </c>
      <c r="D3" s="60" t="s">
        <v>1566</v>
      </c>
      <c r="E3" s="60" t="s">
        <v>15</v>
      </c>
      <c r="F3" s="60" t="s">
        <v>15</v>
      </c>
      <c r="G3" s="63">
        <v>0.1</v>
      </c>
      <c r="H3" s="62"/>
      <c r="I3" s="62"/>
      <c r="J3" s="56" t="s">
        <v>673</v>
      </c>
    </row>
    <row r="4" spans="1:10" ht="14.5" x14ac:dyDescent="0.35">
      <c r="A4" s="59" t="s">
        <v>865</v>
      </c>
      <c r="B4" s="59" t="s">
        <v>199</v>
      </c>
      <c r="C4" s="60">
        <v>1</v>
      </c>
      <c r="D4" s="60" t="s">
        <v>990</v>
      </c>
      <c r="E4" s="60" t="s">
        <v>9</v>
      </c>
      <c r="F4" s="60" t="s">
        <v>139</v>
      </c>
      <c r="G4" s="64"/>
      <c r="H4" s="62"/>
      <c r="I4" s="62"/>
      <c r="J4" s="56"/>
    </row>
    <row r="5" spans="1:10" ht="14.5" x14ac:dyDescent="0.35">
      <c r="A5" s="59" t="s">
        <v>865</v>
      </c>
      <c r="B5" s="91" t="s">
        <v>674</v>
      </c>
      <c r="C5" s="92">
        <v>1</v>
      </c>
      <c r="D5" s="92" t="s">
        <v>982</v>
      </c>
      <c r="E5" s="92" t="s">
        <v>228</v>
      </c>
      <c r="F5" s="92" t="s">
        <v>228</v>
      </c>
      <c r="G5" s="93">
        <v>0.06</v>
      </c>
      <c r="H5" s="94"/>
      <c r="I5" s="94"/>
      <c r="J5" s="98"/>
    </row>
    <row r="6" spans="1:10" ht="14.5" x14ac:dyDescent="0.35">
      <c r="A6" s="59" t="s">
        <v>865</v>
      </c>
      <c r="B6" s="59" t="s">
        <v>578</v>
      </c>
      <c r="C6" s="60" t="s">
        <v>633</v>
      </c>
      <c r="D6" s="60" t="s">
        <v>520</v>
      </c>
      <c r="E6" s="60" t="s">
        <v>520</v>
      </c>
      <c r="F6" s="60" t="s">
        <v>266</v>
      </c>
      <c r="G6" s="63">
        <v>0.36</v>
      </c>
      <c r="H6" s="97"/>
      <c r="I6" s="97"/>
      <c r="J6" s="56"/>
    </row>
    <row r="7" spans="1:10" ht="14.5" x14ac:dyDescent="0.35">
      <c r="A7" s="76" t="s">
        <v>875</v>
      </c>
      <c r="B7" s="76" t="s">
        <v>61</v>
      </c>
      <c r="C7" s="77">
        <v>1</v>
      </c>
      <c r="D7" s="77" t="s">
        <v>978</v>
      </c>
      <c r="E7" s="77" t="s">
        <v>35</v>
      </c>
      <c r="F7" s="77" t="s">
        <v>35</v>
      </c>
      <c r="G7" s="83">
        <v>0.06</v>
      </c>
      <c r="H7" s="99">
        <f>SUM(G7:G10)</f>
        <v>0.19</v>
      </c>
      <c r="I7" s="79">
        <f>H7*30</f>
        <v>5.7</v>
      </c>
      <c r="J7" s="100"/>
    </row>
    <row r="8" spans="1:10" ht="14.5" x14ac:dyDescent="0.35">
      <c r="A8" s="76" t="s">
        <v>875</v>
      </c>
      <c r="B8" s="76" t="s">
        <v>278</v>
      </c>
      <c r="C8" s="77" t="s">
        <v>645</v>
      </c>
      <c r="D8" s="101" t="s">
        <v>986</v>
      </c>
      <c r="E8" s="101" t="s">
        <v>630</v>
      </c>
      <c r="F8" s="101" t="s">
        <v>103</v>
      </c>
      <c r="G8" s="102">
        <v>0.02</v>
      </c>
      <c r="H8" s="79"/>
      <c r="I8" s="79"/>
      <c r="J8" s="100"/>
    </row>
    <row r="9" spans="1:10" ht="14.5" x14ac:dyDescent="0.35">
      <c r="A9" s="76" t="s">
        <v>875</v>
      </c>
      <c r="B9" s="76" t="s">
        <v>161</v>
      </c>
      <c r="C9" s="77">
        <v>1</v>
      </c>
      <c r="D9" s="77" t="s">
        <v>991</v>
      </c>
      <c r="E9" s="77" t="s">
        <v>186</v>
      </c>
      <c r="F9" s="77" t="s">
        <v>27</v>
      </c>
      <c r="G9" s="83">
        <v>0.03</v>
      </c>
      <c r="H9" s="79"/>
      <c r="I9" s="79"/>
      <c r="J9" s="100"/>
    </row>
    <row r="10" spans="1:10" ht="14.5" x14ac:dyDescent="0.35">
      <c r="A10" s="76" t="s">
        <v>875</v>
      </c>
      <c r="B10" s="76" t="s">
        <v>620</v>
      </c>
      <c r="C10" s="77" t="s">
        <v>711</v>
      </c>
      <c r="D10" s="77" t="s">
        <v>980</v>
      </c>
      <c r="E10" s="77" t="s">
        <v>15</v>
      </c>
      <c r="F10" s="77" t="s">
        <v>15</v>
      </c>
      <c r="G10" s="83">
        <v>0.08</v>
      </c>
      <c r="H10" s="103"/>
      <c r="I10" s="99"/>
      <c r="J10" s="100"/>
    </row>
    <row r="11" spans="1:10" ht="14.5" x14ac:dyDescent="0.35">
      <c r="A11" s="59" t="s">
        <v>856</v>
      </c>
      <c r="B11" s="59" t="s">
        <v>153</v>
      </c>
      <c r="C11" s="60">
        <v>1</v>
      </c>
      <c r="D11" s="60" t="s">
        <v>990</v>
      </c>
      <c r="E11" s="60" t="s">
        <v>9</v>
      </c>
      <c r="F11" s="60" t="s">
        <v>139</v>
      </c>
      <c r="G11" s="68"/>
      <c r="H11" s="70">
        <f>SUM(G15:G16)</f>
        <v>0.15</v>
      </c>
      <c r="I11" s="70">
        <f>SUM(G15+G16)*30</f>
        <v>4.5</v>
      </c>
      <c r="J11" s="56"/>
    </row>
    <row r="12" spans="1:10" ht="14.5" x14ac:dyDescent="0.35">
      <c r="A12" s="59" t="s">
        <v>856</v>
      </c>
      <c r="B12" s="59" t="s">
        <v>278</v>
      </c>
      <c r="C12" s="60" t="s">
        <v>629</v>
      </c>
      <c r="D12" s="60" t="s">
        <v>986</v>
      </c>
      <c r="E12" s="60" t="s">
        <v>630</v>
      </c>
      <c r="F12" s="60" t="s">
        <v>103</v>
      </c>
      <c r="G12" s="68">
        <v>0.02</v>
      </c>
      <c r="H12" s="70"/>
      <c r="I12" s="70"/>
      <c r="J12" s="56"/>
    </row>
    <row r="13" spans="1:10" ht="14.5" x14ac:dyDescent="0.35">
      <c r="A13" s="59" t="s">
        <v>856</v>
      </c>
      <c r="B13" s="59" t="s">
        <v>199</v>
      </c>
      <c r="C13" s="60">
        <v>1</v>
      </c>
      <c r="D13" s="60" t="s">
        <v>990</v>
      </c>
      <c r="E13" s="60" t="s">
        <v>9</v>
      </c>
      <c r="F13" s="60" t="s">
        <v>139</v>
      </c>
      <c r="G13" s="68"/>
      <c r="H13" s="69"/>
      <c r="I13" s="69"/>
      <c r="J13" s="56"/>
    </row>
    <row r="14" spans="1:10" ht="14.5" x14ac:dyDescent="0.35">
      <c r="A14" s="59" t="s">
        <v>856</v>
      </c>
      <c r="B14" s="56" t="s">
        <v>631</v>
      </c>
      <c r="C14" s="80">
        <v>1</v>
      </c>
      <c r="D14" s="80" t="s">
        <v>632</v>
      </c>
      <c r="E14" s="80" t="s">
        <v>632</v>
      </c>
      <c r="F14" s="80" t="s">
        <v>632</v>
      </c>
      <c r="G14" s="104"/>
      <c r="H14" s="104"/>
      <c r="I14" s="104"/>
      <c r="J14" s="105"/>
    </row>
    <row r="15" spans="1:10" ht="14.5" x14ac:dyDescent="0.35">
      <c r="A15" s="59" t="s">
        <v>856</v>
      </c>
      <c r="B15" s="59" t="s">
        <v>41</v>
      </c>
      <c r="C15" s="60">
        <v>24</v>
      </c>
      <c r="D15" s="60" t="s">
        <v>979</v>
      </c>
      <c r="E15" s="60" t="s">
        <v>24</v>
      </c>
      <c r="F15" s="60" t="s">
        <v>24</v>
      </c>
      <c r="G15" s="71">
        <v>0.12</v>
      </c>
      <c r="H15" s="106"/>
      <c r="I15" s="106"/>
      <c r="J15" s="56"/>
    </row>
    <row r="16" spans="1:10" ht="14.5" x14ac:dyDescent="0.35">
      <c r="A16" s="59" t="s">
        <v>856</v>
      </c>
      <c r="B16" s="59" t="s">
        <v>608</v>
      </c>
      <c r="C16" s="60" t="s">
        <v>633</v>
      </c>
      <c r="D16" s="60" t="s">
        <v>986</v>
      </c>
      <c r="E16" s="60" t="s">
        <v>139</v>
      </c>
      <c r="F16" s="60" t="s">
        <v>566</v>
      </c>
      <c r="G16" s="71">
        <v>0.03</v>
      </c>
      <c r="H16" s="70"/>
      <c r="I16" s="69"/>
      <c r="J16" s="56"/>
    </row>
    <row r="17" spans="1:10" ht="14.5" x14ac:dyDescent="0.35">
      <c r="A17" s="76" t="s">
        <v>883</v>
      </c>
      <c r="B17" s="76" t="s">
        <v>743</v>
      </c>
      <c r="C17" s="77">
        <v>1</v>
      </c>
      <c r="D17" s="77" t="s">
        <v>995</v>
      </c>
      <c r="E17" s="77" t="s">
        <v>528</v>
      </c>
      <c r="F17" s="77" t="s">
        <v>186</v>
      </c>
      <c r="G17" s="83">
        <v>0.19</v>
      </c>
      <c r="H17" s="79">
        <f>SUM(G17:G22)</f>
        <v>1.5499999999999998</v>
      </c>
      <c r="I17" s="79">
        <f>H17*30</f>
        <v>46.499999999999993</v>
      </c>
      <c r="J17" s="100"/>
    </row>
    <row r="18" spans="1:10" ht="14.5" x14ac:dyDescent="0.35">
      <c r="A18" s="76" t="s">
        <v>883</v>
      </c>
      <c r="B18" s="76" t="s">
        <v>243</v>
      </c>
      <c r="C18" s="77">
        <v>1</v>
      </c>
      <c r="D18" s="77" t="s">
        <v>984</v>
      </c>
      <c r="E18" s="77" t="s">
        <v>524</v>
      </c>
      <c r="F18" s="77" t="s">
        <v>206</v>
      </c>
      <c r="G18" s="83">
        <v>1.1399999999999999</v>
      </c>
      <c r="H18" s="99">
        <f>SUM(G17:G23)</f>
        <v>1.5899999999999999</v>
      </c>
      <c r="I18" s="79">
        <f>H18*30</f>
        <v>47.699999999999996</v>
      </c>
      <c r="J18" s="100"/>
    </row>
    <row r="19" spans="1:10" ht="14.5" x14ac:dyDescent="0.35">
      <c r="A19" s="76" t="s">
        <v>883</v>
      </c>
      <c r="B19" s="76" t="s">
        <v>1559</v>
      </c>
      <c r="C19" s="77">
        <v>1</v>
      </c>
      <c r="D19" s="77" t="s">
        <v>978</v>
      </c>
      <c r="E19" s="77" t="s">
        <v>35</v>
      </c>
      <c r="F19" s="77" t="s">
        <v>35</v>
      </c>
      <c r="G19" s="83">
        <v>0.2</v>
      </c>
      <c r="H19" s="79"/>
      <c r="I19" s="79"/>
      <c r="J19" s="100"/>
    </row>
    <row r="20" spans="1:10" ht="14.5" x14ac:dyDescent="0.35">
      <c r="A20" s="76" t="s">
        <v>883</v>
      </c>
      <c r="B20" s="76" t="s">
        <v>446</v>
      </c>
      <c r="C20" s="77">
        <v>2</v>
      </c>
      <c r="D20" s="77" t="s">
        <v>980</v>
      </c>
      <c r="E20" s="77" t="s">
        <v>35</v>
      </c>
      <c r="F20" s="77" t="s">
        <v>35</v>
      </c>
      <c r="G20" s="107">
        <v>0.02</v>
      </c>
      <c r="H20" s="99"/>
      <c r="I20" s="99"/>
      <c r="J20" s="100"/>
    </row>
    <row r="21" spans="1:10" ht="14.5" x14ac:dyDescent="0.35">
      <c r="A21" s="76" t="s">
        <v>883</v>
      </c>
      <c r="B21" s="76" t="s">
        <v>744</v>
      </c>
      <c r="C21" s="77">
        <v>1</v>
      </c>
      <c r="D21" s="77" t="s">
        <v>122</v>
      </c>
      <c r="E21" s="77" t="s">
        <v>122</v>
      </c>
      <c r="F21" s="77" t="s">
        <v>330</v>
      </c>
      <c r="G21" s="107"/>
      <c r="H21" s="99"/>
      <c r="I21" s="99"/>
      <c r="J21" s="100"/>
    </row>
    <row r="22" spans="1:10" ht="14.5" x14ac:dyDescent="0.35">
      <c r="A22" s="76" t="s">
        <v>883</v>
      </c>
      <c r="B22" s="76" t="s">
        <v>745</v>
      </c>
      <c r="C22" s="77">
        <v>1</v>
      </c>
      <c r="D22" s="77" t="s">
        <v>122</v>
      </c>
      <c r="E22" s="77" t="s">
        <v>122</v>
      </c>
      <c r="F22" s="77" t="s">
        <v>330</v>
      </c>
      <c r="G22" s="107"/>
      <c r="H22" s="99"/>
      <c r="I22" s="99"/>
      <c r="J22" s="100"/>
    </row>
    <row r="23" spans="1:10" ht="14.5" x14ac:dyDescent="0.35">
      <c r="A23" s="76" t="s">
        <v>883</v>
      </c>
      <c r="B23" s="76" t="s">
        <v>746</v>
      </c>
      <c r="C23" s="77">
        <v>1</v>
      </c>
      <c r="D23" s="77" t="s">
        <v>980</v>
      </c>
      <c r="E23" s="77" t="s">
        <v>35</v>
      </c>
      <c r="F23" s="77" t="s">
        <v>35</v>
      </c>
      <c r="G23" s="107">
        <v>0.04</v>
      </c>
      <c r="H23" s="99"/>
      <c r="I23" s="99"/>
      <c r="J23" s="100"/>
    </row>
    <row r="24" spans="1:10" ht="14.5" x14ac:dyDescent="0.35">
      <c r="A24" s="59" t="s">
        <v>896</v>
      </c>
      <c r="B24" s="59" t="s">
        <v>61</v>
      </c>
      <c r="C24" s="60">
        <v>1</v>
      </c>
      <c r="D24" s="60" t="s">
        <v>978</v>
      </c>
      <c r="E24" s="60" t="s">
        <v>35</v>
      </c>
      <c r="F24" s="60" t="s">
        <v>35</v>
      </c>
      <c r="G24" s="71">
        <v>0.06</v>
      </c>
      <c r="H24" s="70">
        <f>SUM(G24:G30)</f>
        <v>1.58</v>
      </c>
      <c r="I24" s="70">
        <f>H24*30</f>
        <v>47.400000000000006</v>
      </c>
      <c r="J24" s="56"/>
    </row>
    <row r="25" spans="1:10" ht="14.5" x14ac:dyDescent="0.35">
      <c r="A25" s="59" t="s">
        <v>896</v>
      </c>
      <c r="B25" s="59" t="s">
        <v>771</v>
      </c>
      <c r="C25" s="60">
        <v>4</v>
      </c>
      <c r="D25" s="60" t="s">
        <v>982</v>
      </c>
      <c r="E25" s="60" t="s">
        <v>228</v>
      </c>
      <c r="F25" s="60" t="s">
        <v>228</v>
      </c>
      <c r="G25" s="71">
        <v>0.28000000000000003</v>
      </c>
      <c r="H25" s="70"/>
      <c r="I25" s="70"/>
      <c r="J25" s="56"/>
    </row>
    <row r="26" spans="1:10" ht="14.5" x14ac:dyDescent="0.35">
      <c r="A26" s="59" t="s">
        <v>896</v>
      </c>
      <c r="B26" s="59" t="s">
        <v>278</v>
      </c>
      <c r="C26" s="60" t="s">
        <v>645</v>
      </c>
      <c r="D26" s="60" t="s">
        <v>986</v>
      </c>
      <c r="E26" s="60" t="s">
        <v>630</v>
      </c>
      <c r="F26" s="60" t="s">
        <v>103</v>
      </c>
      <c r="G26" s="71">
        <v>0.31</v>
      </c>
      <c r="H26" s="70"/>
      <c r="I26" s="70"/>
      <c r="J26" s="56"/>
    </row>
    <row r="27" spans="1:10" ht="14.5" x14ac:dyDescent="0.35">
      <c r="A27" s="59" t="s">
        <v>896</v>
      </c>
      <c r="B27" s="59" t="s">
        <v>558</v>
      </c>
      <c r="C27" s="60">
        <v>1</v>
      </c>
      <c r="D27" s="60" t="s">
        <v>486</v>
      </c>
      <c r="E27" s="60" t="s">
        <v>607</v>
      </c>
      <c r="F27" s="60" t="s">
        <v>21</v>
      </c>
      <c r="G27" s="68">
        <v>0.85</v>
      </c>
      <c r="H27" s="70"/>
      <c r="I27" s="104"/>
      <c r="J27" s="56"/>
    </row>
    <row r="28" spans="1:10" ht="14.5" x14ac:dyDescent="0.35">
      <c r="A28" s="59" t="s">
        <v>896</v>
      </c>
      <c r="B28" s="59" t="s">
        <v>161</v>
      </c>
      <c r="C28" s="60">
        <v>2</v>
      </c>
      <c r="D28" s="60" t="s">
        <v>991</v>
      </c>
      <c r="E28" s="60" t="s">
        <v>186</v>
      </c>
      <c r="F28" s="60" t="s">
        <v>27</v>
      </c>
      <c r="G28" s="71">
        <v>0.06</v>
      </c>
      <c r="H28" s="70"/>
      <c r="I28" s="70"/>
      <c r="J28" s="56"/>
    </row>
    <row r="29" spans="1:10" ht="14.5" x14ac:dyDescent="0.35">
      <c r="A29" s="59" t="s">
        <v>896</v>
      </c>
      <c r="B29" s="59" t="s">
        <v>199</v>
      </c>
      <c r="C29" s="60">
        <v>1</v>
      </c>
      <c r="D29" s="60" t="s">
        <v>990</v>
      </c>
      <c r="E29" s="60" t="s">
        <v>9</v>
      </c>
      <c r="F29" s="60" t="s">
        <v>139</v>
      </c>
      <c r="G29" s="68"/>
      <c r="H29" s="70"/>
      <c r="I29" s="70"/>
      <c r="J29" s="56"/>
    </row>
    <row r="30" spans="1:10" ht="14.5" x14ac:dyDescent="0.35">
      <c r="A30" s="59" t="s">
        <v>896</v>
      </c>
      <c r="B30" s="59" t="s">
        <v>96</v>
      </c>
      <c r="C30" s="60">
        <v>1</v>
      </c>
      <c r="D30" s="60" t="s">
        <v>981</v>
      </c>
      <c r="E30" s="60" t="s">
        <v>66</v>
      </c>
      <c r="F30" s="60" t="s">
        <v>66</v>
      </c>
      <c r="G30" s="71">
        <v>0.02</v>
      </c>
      <c r="H30" s="70"/>
      <c r="I30" s="70"/>
      <c r="J30" s="56"/>
    </row>
    <row r="31" spans="1:10" ht="14.5" x14ac:dyDescent="0.35">
      <c r="A31" s="76" t="s">
        <v>857</v>
      </c>
      <c r="B31" s="76" t="s">
        <v>509</v>
      </c>
      <c r="C31" s="77" t="s">
        <v>634</v>
      </c>
      <c r="D31" s="77" t="s">
        <v>983</v>
      </c>
      <c r="E31" s="108" t="s">
        <v>485</v>
      </c>
      <c r="F31" s="108" t="s">
        <v>485</v>
      </c>
      <c r="G31" s="109"/>
      <c r="H31" s="99">
        <f>SUM(G31:G34,G39)</f>
        <v>0.77</v>
      </c>
      <c r="I31" s="79">
        <f>H31*30</f>
        <v>23.1</v>
      </c>
      <c r="J31" s="100"/>
    </row>
    <row r="32" spans="1:10" ht="14.5" x14ac:dyDescent="0.35">
      <c r="A32" s="76" t="s">
        <v>857</v>
      </c>
      <c r="B32" s="76" t="s">
        <v>578</v>
      </c>
      <c r="C32" s="77" t="s">
        <v>633</v>
      </c>
      <c r="D32" s="77" t="s">
        <v>520</v>
      </c>
      <c r="E32" s="77" t="s">
        <v>520</v>
      </c>
      <c r="F32" s="77" t="s">
        <v>266</v>
      </c>
      <c r="G32" s="83">
        <v>0.36</v>
      </c>
      <c r="H32" s="79">
        <f>SUM(G31:G39)</f>
        <v>1.37</v>
      </c>
      <c r="I32" s="79">
        <f>H32*30</f>
        <v>41.1</v>
      </c>
      <c r="J32" s="100"/>
    </row>
    <row r="33" spans="1:10" ht="14.5" x14ac:dyDescent="0.35">
      <c r="A33" s="76" t="s">
        <v>857</v>
      </c>
      <c r="B33" s="76" t="s">
        <v>65</v>
      </c>
      <c r="C33" s="77">
        <v>4</v>
      </c>
      <c r="D33" s="77" t="s">
        <v>981</v>
      </c>
      <c r="E33" s="77" t="s">
        <v>66</v>
      </c>
      <c r="F33" s="77" t="s">
        <v>66</v>
      </c>
      <c r="G33" s="83">
        <v>0.08</v>
      </c>
      <c r="H33" s="95"/>
      <c r="I33" s="79"/>
      <c r="J33" s="100"/>
    </row>
    <row r="34" spans="1:10" ht="14.5" x14ac:dyDescent="0.35">
      <c r="A34" s="76" t="s">
        <v>857</v>
      </c>
      <c r="B34" s="76" t="s">
        <v>170</v>
      </c>
      <c r="C34" s="77">
        <v>4</v>
      </c>
      <c r="D34" s="77" t="s">
        <v>978</v>
      </c>
      <c r="E34" s="77" t="s">
        <v>35</v>
      </c>
      <c r="F34" s="77" t="s">
        <v>35</v>
      </c>
      <c r="G34" s="83">
        <v>0.08</v>
      </c>
      <c r="H34" s="99"/>
      <c r="I34" s="99"/>
      <c r="J34" s="100"/>
    </row>
    <row r="35" spans="1:10" ht="14.5" x14ac:dyDescent="0.35">
      <c r="A35" s="76" t="s">
        <v>857</v>
      </c>
      <c r="B35" s="76" t="s">
        <v>1557</v>
      </c>
      <c r="C35" s="77">
        <v>1</v>
      </c>
      <c r="D35" s="77" t="s">
        <v>990</v>
      </c>
      <c r="E35" s="77" t="s">
        <v>9</v>
      </c>
      <c r="F35" s="77" t="s">
        <v>139</v>
      </c>
      <c r="G35" s="107"/>
      <c r="H35" s="79"/>
      <c r="I35" s="79"/>
      <c r="J35" s="100"/>
    </row>
    <row r="36" spans="1:10" ht="14.5" x14ac:dyDescent="0.35">
      <c r="A36" s="76" t="s">
        <v>857</v>
      </c>
      <c r="B36" s="76" t="s">
        <v>636</v>
      </c>
      <c r="C36" s="77">
        <v>4</v>
      </c>
      <c r="D36" s="77" t="s">
        <v>486</v>
      </c>
      <c r="E36" s="77" t="s">
        <v>607</v>
      </c>
      <c r="F36" s="77" t="s">
        <v>21</v>
      </c>
      <c r="G36" s="107">
        <v>0.6</v>
      </c>
      <c r="H36" s="79"/>
      <c r="I36" s="79"/>
      <c r="J36" s="100" t="s">
        <v>637</v>
      </c>
    </row>
    <row r="37" spans="1:10" ht="14.5" x14ac:dyDescent="0.35">
      <c r="A37" s="76" t="s">
        <v>857</v>
      </c>
      <c r="B37" s="76" t="s">
        <v>638</v>
      </c>
      <c r="C37" s="77" t="s">
        <v>639</v>
      </c>
      <c r="D37" s="77" t="s">
        <v>994</v>
      </c>
      <c r="E37" s="77" t="s">
        <v>523</v>
      </c>
      <c r="F37" s="77" t="s">
        <v>9</v>
      </c>
      <c r="G37" s="107"/>
      <c r="H37" s="79"/>
      <c r="I37" s="79"/>
      <c r="J37" s="100"/>
    </row>
    <row r="38" spans="1:10" ht="14.5" x14ac:dyDescent="0.35">
      <c r="A38" s="76" t="s">
        <v>857</v>
      </c>
      <c r="B38" s="76" t="s">
        <v>640</v>
      </c>
      <c r="C38" s="77" t="s">
        <v>639</v>
      </c>
      <c r="D38" s="77" t="s">
        <v>994</v>
      </c>
      <c r="E38" s="77" t="s">
        <v>523</v>
      </c>
      <c r="F38" s="77" t="s">
        <v>9</v>
      </c>
      <c r="G38" s="107"/>
      <c r="H38" s="79"/>
      <c r="I38" s="79"/>
      <c r="J38" s="100"/>
    </row>
    <row r="39" spans="1:10" ht="14.5" x14ac:dyDescent="0.35">
      <c r="A39" s="76" t="s">
        <v>857</v>
      </c>
      <c r="B39" s="76" t="s">
        <v>641</v>
      </c>
      <c r="C39" s="77" t="s">
        <v>639</v>
      </c>
      <c r="D39" s="77" t="s">
        <v>642</v>
      </c>
      <c r="E39" s="77" t="s">
        <v>642</v>
      </c>
      <c r="F39" s="77" t="s">
        <v>642</v>
      </c>
      <c r="G39" s="107">
        <v>0.25</v>
      </c>
      <c r="H39" s="79"/>
      <c r="I39" s="79"/>
      <c r="J39" s="100" t="s">
        <v>643</v>
      </c>
    </row>
    <row r="40" spans="1:10" ht="14.5" x14ac:dyDescent="0.35">
      <c r="A40" s="59" t="s">
        <v>876</v>
      </c>
      <c r="B40" s="59" t="s">
        <v>278</v>
      </c>
      <c r="C40" s="60" t="s">
        <v>645</v>
      </c>
      <c r="D40" s="60" t="s">
        <v>986</v>
      </c>
      <c r="E40" s="60" t="s">
        <v>630</v>
      </c>
      <c r="F40" s="60" t="s">
        <v>103</v>
      </c>
      <c r="G40" s="71">
        <v>0.02</v>
      </c>
      <c r="H40" s="69">
        <f>SUM(G40:G43)</f>
        <v>0.15000000000000002</v>
      </c>
      <c r="I40" s="70">
        <f>H40*30</f>
        <v>4.5000000000000009</v>
      </c>
      <c r="J40" s="56"/>
    </row>
    <row r="41" spans="1:10" ht="14.5" x14ac:dyDescent="0.35">
      <c r="A41" s="59" t="s">
        <v>876</v>
      </c>
      <c r="B41" s="59" t="s">
        <v>51</v>
      </c>
      <c r="C41" s="60">
        <v>2</v>
      </c>
      <c r="D41" s="60" t="s">
        <v>996</v>
      </c>
      <c r="E41" s="60" t="s">
        <v>529</v>
      </c>
      <c r="F41" s="60" t="s">
        <v>4</v>
      </c>
      <c r="G41" s="71">
        <v>0.1</v>
      </c>
      <c r="H41" s="70"/>
      <c r="I41" s="70"/>
      <c r="J41" s="56"/>
    </row>
    <row r="42" spans="1:10" ht="14.5" x14ac:dyDescent="0.35">
      <c r="A42" s="59" t="s">
        <v>876</v>
      </c>
      <c r="B42" s="59" t="s">
        <v>650</v>
      </c>
      <c r="C42" s="60">
        <v>1</v>
      </c>
      <c r="D42" s="60" t="s">
        <v>990</v>
      </c>
      <c r="E42" s="60" t="s">
        <v>9</v>
      </c>
      <c r="F42" s="60" t="s">
        <v>139</v>
      </c>
      <c r="G42" s="71"/>
      <c r="H42" s="70"/>
      <c r="I42" s="70"/>
      <c r="J42" s="56"/>
    </row>
    <row r="43" spans="1:10" ht="14.5" x14ac:dyDescent="0.35">
      <c r="A43" s="59" t="s">
        <v>876</v>
      </c>
      <c r="B43" s="59" t="s">
        <v>161</v>
      </c>
      <c r="C43" s="60">
        <v>1</v>
      </c>
      <c r="D43" s="60" t="s">
        <v>991</v>
      </c>
      <c r="E43" s="60" t="s">
        <v>186</v>
      </c>
      <c r="F43" s="60" t="s">
        <v>27</v>
      </c>
      <c r="G43" s="71">
        <v>0.03</v>
      </c>
      <c r="H43" s="70"/>
      <c r="I43" s="69"/>
      <c r="J43" s="56"/>
    </row>
    <row r="44" spans="1:10" ht="14.5" x14ac:dyDescent="0.35">
      <c r="A44" s="52" t="s">
        <v>904</v>
      </c>
      <c r="B44" s="52" t="s">
        <v>943</v>
      </c>
      <c r="C44" s="53" t="s">
        <v>633</v>
      </c>
      <c r="D44" s="77" t="s">
        <v>986</v>
      </c>
      <c r="E44" s="53" t="s">
        <v>938</v>
      </c>
      <c r="F44" s="53" t="s">
        <v>939</v>
      </c>
      <c r="G44" s="58">
        <v>0.21</v>
      </c>
      <c r="H44" s="55">
        <f>SUM(G44:G51)</f>
        <v>0.8</v>
      </c>
      <c r="I44" s="55">
        <f>H44*30</f>
        <v>24</v>
      </c>
      <c r="J44" s="100"/>
    </row>
    <row r="45" spans="1:10" ht="14.5" x14ac:dyDescent="0.35">
      <c r="A45" s="52" t="s">
        <v>904</v>
      </c>
      <c r="B45" s="52" t="s">
        <v>684</v>
      </c>
      <c r="C45" s="53">
        <v>1</v>
      </c>
      <c r="D45" s="77" t="s">
        <v>992</v>
      </c>
      <c r="E45" s="53" t="s">
        <v>522</v>
      </c>
      <c r="F45" s="53" t="s">
        <v>32</v>
      </c>
      <c r="G45" s="58">
        <v>0.08</v>
      </c>
      <c r="H45" s="55"/>
      <c r="I45" s="55"/>
      <c r="J45" s="100"/>
    </row>
    <row r="46" spans="1:10" ht="14.5" x14ac:dyDescent="0.35">
      <c r="A46" s="52" t="s">
        <v>904</v>
      </c>
      <c r="B46" s="52" t="s">
        <v>797</v>
      </c>
      <c r="C46" s="53">
        <v>4</v>
      </c>
      <c r="D46" s="77" t="s">
        <v>980</v>
      </c>
      <c r="E46" s="53" t="s">
        <v>15</v>
      </c>
      <c r="F46" s="53" t="s">
        <v>15</v>
      </c>
      <c r="G46" s="58">
        <v>0.08</v>
      </c>
      <c r="H46" s="55"/>
      <c r="I46" s="55"/>
      <c r="J46" s="100"/>
    </row>
    <row r="47" spans="1:10" ht="14.5" x14ac:dyDescent="0.35">
      <c r="A47" s="52" t="s">
        <v>904</v>
      </c>
      <c r="B47" s="52" t="s">
        <v>940</v>
      </c>
      <c r="C47" s="53">
        <v>20</v>
      </c>
      <c r="D47" s="77" t="s">
        <v>995</v>
      </c>
      <c r="E47" s="75" t="s">
        <v>528</v>
      </c>
      <c r="F47" s="75" t="s">
        <v>186</v>
      </c>
      <c r="G47" s="58">
        <v>0.2</v>
      </c>
      <c r="H47" s="55"/>
      <c r="I47" s="55"/>
      <c r="J47" s="100"/>
    </row>
    <row r="48" spans="1:10" ht="14.5" x14ac:dyDescent="0.35">
      <c r="A48" s="52" t="s">
        <v>904</v>
      </c>
      <c r="B48" s="52" t="s">
        <v>161</v>
      </c>
      <c r="C48" s="53">
        <v>7</v>
      </c>
      <c r="D48" s="77" t="s">
        <v>991</v>
      </c>
      <c r="E48" s="53" t="s">
        <v>186</v>
      </c>
      <c r="F48" s="53" t="s">
        <v>27</v>
      </c>
      <c r="G48" s="58">
        <v>0.14000000000000001</v>
      </c>
      <c r="H48" s="55"/>
      <c r="I48" s="55"/>
      <c r="J48" s="100"/>
    </row>
    <row r="49" spans="1:10" ht="14.5" x14ac:dyDescent="0.35">
      <c r="A49" s="52" t="s">
        <v>904</v>
      </c>
      <c r="B49" s="52" t="s">
        <v>199</v>
      </c>
      <c r="C49" s="53">
        <v>1</v>
      </c>
      <c r="D49" s="77" t="s">
        <v>990</v>
      </c>
      <c r="E49" s="53" t="s">
        <v>9</v>
      </c>
      <c r="F49" s="53" t="s">
        <v>139</v>
      </c>
      <c r="G49" s="54"/>
      <c r="H49" s="55"/>
      <c r="I49" s="55"/>
      <c r="J49" s="100"/>
    </row>
    <row r="50" spans="1:10" ht="14.5" x14ac:dyDescent="0.35">
      <c r="A50" s="52" t="s">
        <v>904</v>
      </c>
      <c r="B50" s="52" t="s">
        <v>349</v>
      </c>
      <c r="C50" s="53" t="s">
        <v>820</v>
      </c>
      <c r="D50" s="77" t="s">
        <v>980</v>
      </c>
      <c r="E50" s="75" t="s">
        <v>15</v>
      </c>
      <c r="F50" s="75" t="s">
        <v>15</v>
      </c>
      <c r="G50" s="58">
        <v>0.09</v>
      </c>
      <c r="H50" s="57"/>
      <c r="I50" s="57"/>
      <c r="J50" s="100"/>
    </row>
    <row r="51" spans="1:10" ht="14.5" x14ac:dyDescent="0.35">
      <c r="A51" s="52" t="s">
        <v>904</v>
      </c>
      <c r="B51" s="52" t="s">
        <v>821</v>
      </c>
      <c r="C51" s="53" t="s">
        <v>822</v>
      </c>
      <c r="D51" s="77" t="s">
        <v>518</v>
      </c>
      <c r="E51" s="75" t="s">
        <v>823</v>
      </c>
      <c r="F51" s="75" t="s">
        <v>443</v>
      </c>
      <c r="G51" s="58"/>
      <c r="H51" s="57"/>
      <c r="I51" s="57"/>
      <c r="J51" s="100"/>
    </row>
    <row r="52" spans="1:10" ht="14.5" x14ac:dyDescent="0.35">
      <c r="A52" s="59" t="s">
        <v>905</v>
      </c>
      <c r="B52" s="59" t="s">
        <v>824</v>
      </c>
      <c r="C52" s="60">
        <v>4</v>
      </c>
      <c r="D52" s="60" t="s">
        <v>518</v>
      </c>
      <c r="E52" s="60" t="s">
        <v>823</v>
      </c>
      <c r="F52" s="60" t="s">
        <v>443</v>
      </c>
      <c r="G52" s="64"/>
      <c r="H52" s="61">
        <f>SUM(G52:G54)</f>
        <v>2.1</v>
      </c>
      <c r="I52" s="61">
        <f>H52*30</f>
        <v>63</v>
      </c>
      <c r="J52" s="56"/>
    </row>
    <row r="53" spans="1:10" ht="14.5" x14ac:dyDescent="0.35">
      <c r="A53" s="59" t="s">
        <v>905</v>
      </c>
      <c r="B53" s="59" t="s">
        <v>469</v>
      </c>
      <c r="C53" s="60">
        <v>20</v>
      </c>
      <c r="D53" s="60" t="s">
        <v>980</v>
      </c>
      <c r="E53" s="60" t="s">
        <v>35</v>
      </c>
      <c r="F53" s="60" t="s">
        <v>35</v>
      </c>
      <c r="G53" s="64">
        <v>1.8</v>
      </c>
      <c r="H53" s="62"/>
      <c r="I53" s="62"/>
      <c r="J53" s="56"/>
    </row>
    <row r="54" spans="1:10" ht="14.5" x14ac:dyDescent="0.35">
      <c r="A54" s="59" t="s">
        <v>905</v>
      </c>
      <c r="B54" s="59" t="s">
        <v>168</v>
      </c>
      <c r="C54" s="60">
        <v>30</v>
      </c>
      <c r="D54" s="60" t="s">
        <v>981</v>
      </c>
      <c r="E54" s="60" t="s">
        <v>66</v>
      </c>
      <c r="F54" s="60" t="s">
        <v>66</v>
      </c>
      <c r="G54" s="63">
        <v>0.3</v>
      </c>
      <c r="H54" s="62"/>
      <c r="I54" s="62"/>
      <c r="J54" s="56"/>
    </row>
    <row r="55" spans="1:10" ht="14.5" x14ac:dyDescent="0.35">
      <c r="A55" s="76" t="s">
        <v>907</v>
      </c>
      <c r="B55" s="76" t="s">
        <v>788</v>
      </c>
      <c r="C55" s="77">
        <v>1</v>
      </c>
      <c r="D55" s="77" t="s">
        <v>995</v>
      </c>
      <c r="E55" s="77" t="s">
        <v>528</v>
      </c>
      <c r="F55" s="77" t="s">
        <v>186</v>
      </c>
      <c r="G55" s="83">
        <v>0.23</v>
      </c>
      <c r="H55" s="79">
        <f>SUM(G55:G63)</f>
        <v>2.73</v>
      </c>
      <c r="I55" s="79">
        <f>H55*30</f>
        <v>81.900000000000006</v>
      </c>
      <c r="J55" s="100"/>
    </row>
    <row r="56" spans="1:10" ht="14.5" x14ac:dyDescent="0.35">
      <c r="A56" s="76" t="s">
        <v>907</v>
      </c>
      <c r="B56" s="76" t="s">
        <v>754</v>
      </c>
      <c r="C56" s="77" t="s">
        <v>755</v>
      </c>
      <c r="D56" s="77" t="s">
        <v>995</v>
      </c>
      <c r="E56" s="77" t="s">
        <v>528</v>
      </c>
      <c r="F56" s="77" t="s">
        <v>186</v>
      </c>
      <c r="G56" s="83">
        <v>0.21</v>
      </c>
      <c r="H56" s="79"/>
      <c r="I56" s="79"/>
      <c r="J56" s="100"/>
    </row>
    <row r="57" spans="1:10" ht="14.5" x14ac:dyDescent="0.35">
      <c r="A57" s="76" t="s">
        <v>907</v>
      </c>
      <c r="B57" s="76" t="s">
        <v>216</v>
      </c>
      <c r="C57" s="77" t="s">
        <v>645</v>
      </c>
      <c r="D57" s="77" t="s">
        <v>520</v>
      </c>
      <c r="E57" s="77" t="s">
        <v>779</v>
      </c>
      <c r="F57" s="77" t="s">
        <v>38</v>
      </c>
      <c r="G57" s="83">
        <v>7.0000000000000007E-2</v>
      </c>
      <c r="H57" s="79"/>
      <c r="I57" s="79"/>
      <c r="J57" s="100"/>
    </row>
    <row r="58" spans="1:10" ht="14.5" x14ac:dyDescent="0.35">
      <c r="A58" s="76" t="s">
        <v>907</v>
      </c>
      <c r="B58" s="76" t="s">
        <v>88</v>
      </c>
      <c r="C58" s="77">
        <v>5</v>
      </c>
      <c r="D58" s="77" t="s">
        <v>486</v>
      </c>
      <c r="E58" s="77" t="s">
        <v>523</v>
      </c>
      <c r="F58" s="77" t="s">
        <v>9</v>
      </c>
      <c r="G58" s="107">
        <v>0.75</v>
      </c>
      <c r="H58" s="79"/>
      <c r="I58" s="79"/>
      <c r="J58" s="100"/>
    </row>
    <row r="59" spans="1:10" ht="14.5" x14ac:dyDescent="0.35">
      <c r="A59" s="76" t="s">
        <v>907</v>
      </c>
      <c r="B59" s="76" t="s">
        <v>829</v>
      </c>
      <c r="C59" s="77" t="s">
        <v>830</v>
      </c>
      <c r="D59" s="77" t="s">
        <v>971</v>
      </c>
      <c r="E59" s="77" t="s">
        <v>92</v>
      </c>
      <c r="F59" s="77" t="s">
        <v>92</v>
      </c>
      <c r="G59" s="83">
        <v>0.02</v>
      </c>
      <c r="H59" s="79"/>
      <c r="I59" s="79"/>
      <c r="J59" s="100"/>
    </row>
    <row r="60" spans="1:10" ht="14.5" x14ac:dyDescent="0.35">
      <c r="A60" s="76" t="s">
        <v>907</v>
      </c>
      <c r="B60" s="76" t="s">
        <v>942</v>
      </c>
      <c r="C60" s="77">
        <v>2</v>
      </c>
      <c r="D60" s="77" t="s">
        <v>992</v>
      </c>
      <c r="E60" s="77" t="s">
        <v>929</v>
      </c>
      <c r="F60" s="77" t="s">
        <v>930</v>
      </c>
      <c r="G60" s="83">
        <v>0.12</v>
      </c>
      <c r="H60" s="79"/>
      <c r="I60" s="79"/>
      <c r="J60" s="100"/>
    </row>
    <row r="61" spans="1:10" ht="14.5" x14ac:dyDescent="0.35">
      <c r="A61" s="76" t="s">
        <v>907</v>
      </c>
      <c r="B61" s="76" t="s">
        <v>170</v>
      </c>
      <c r="C61" s="77">
        <v>5</v>
      </c>
      <c r="D61" s="77" t="s">
        <v>978</v>
      </c>
      <c r="E61" s="77" t="s">
        <v>35</v>
      </c>
      <c r="F61" s="77" t="s">
        <v>35</v>
      </c>
      <c r="G61" s="83">
        <v>0.1</v>
      </c>
      <c r="H61" s="79"/>
      <c r="I61" s="79"/>
      <c r="J61" s="100"/>
    </row>
    <row r="62" spans="1:10" ht="14.5" x14ac:dyDescent="0.35">
      <c r="A62" s="76" t="s">
        <v>907</v>
      </c>
      <c r="B62" s="76" t="s">
        <v>831</v>
      </c>
      <c r="C62" s="77">
        <v>1</v>
      </c>
      <c r="D62" s="77" t="s">
        <v>990</v>
      </c>
      <c r="E62" s="77" t="s">
        <v>9</v>
      </c>
      <c r="F62" s="77" t="s">
        <v>139</v>
      </c>
      <c r="G62" s="83">
        <v>0.09</v>
      </c>
      <c r="H62" s="79"/>
      <c r="I62" s="79"/>
      <c r="J62" s="100"/>
    </row>
    <row r="63" spans="1:10" ht="14.5" x14ac:dyDescent="0.35">
      <c r="A63" s="76" t="s">
        <v>907</v>
      </c>
      <c r="B63" s="76" t="s">
        <v>207</v>
      </c>
      <c r="C63" s="77">
        <v>1</v>
      </c>
      <c r="D63" s="77" t="s">
        <v>984</v>
      </c>
      <c r="E63" s="77" t="s">
        <v>524</v>
      </c>
      <c r="F63" s="77" t="s">
        <v>206</v>
      </c>
      <c r="G63" s="83">
        <v>1.1399999999999999</v>
      </c>
      <c r="H63" s="79"/>
      <c r="I63" s="79"/>
      <c r="J63" s="100"/>
    </row>
    <row r="64" spans="1:10" ht="14.5" x14ac:dyDescent="0.35">
      <c r="A64" s="59" t="s">
        <v>877</v>
      </c>
      <c r="B64" s="59" t="s">
        <v>712</v>
      </c>
      <c r="C64" s="60" t="s">
        <v>634</v>
      </c>
      <c r="D64" s="60" t="s">
        <v>983</v>
      </c>
      <c r="E64" s="60" t="s">
        <v>485</v>
      </c>
      <c r="F64" s="60" t="s">
        <v>485</v>
      </c>
      <c r="G64" s="64"/>
      <c r="H64" s="62">
        <f>SUM(G64:G69)</f>
        <v>0.13999999999999999</v>
      </c>
      <c r="I64" s="62">
        <f>H64*30</f>
        <v>4.1999999999999993</v>
      </c>
      <c r="J64" s="56"/>
    </row>
    <row r="65" spans="1:10" ht="14.5" x14ac:dyDescent="0.35">
      <c r="A65" s="59" t="s">
        <v>877</v>
      </c>
      <c r="B65" s="59" t="s">
        <v>278</v>
      </c>
      <c r="C65" s="60" t="s">
        <v>645</v>
      </c>
      <c r="D65" s="60" t="s">
        <v>986</v>
      </c>
      <c r="E65" s="60" t="s">
        <v>630</v>
      </c>
      <c r="F65" s="60" t="s">
        <v>103</v>
      </c>
      <c r="G65" s="63">
        <v>0.02</v>
      </c>
      <c r="H65" s="62">
        <f>SUM(G64:G76)</f>
        <v>1.67</v>
      </c>
      <c r="I65" s="62">
        <f>H65*30</f>
        <v>50.099999999999994</v>
      </c>
      <c r="J65" s="56"/>
    </row>
    <row r="66" spans="1:10" ht="14.5" x14ac:dyDescent="0.35">
      <c r="A66" s="59" t="s">
        <v>877</v>
      </c>
      <c r="B66" s="59" t="s">
        <v>578</v>
      </c>
      <c r="C66" s="60" t="s">
        <v>645</v>
      </c>
      <c r="D66" s="60" t="s">
        <v>520</v>
      </c>
      <c r="E66" s="60" t="s">
        <v>520</v>
      </c>
      <c r="F66" s="60" t="s">
        <v>266</v>
      </c>
      <c r="G66" s="63">
        <v>0.12</v>
      </c>
      <c r="H66" s="62"/>
      <c r="I66" s="62"/>
      <c r="J66" s="56"/>
    </row>
    <row r="67" spans="1:10" ht="14.5" x14ac:dyDescent="0.35">
      <c r="A67" s="59" t="s">
        <v>877</v>
      </c>
      <c r="B67" s="59" t="s">
        <v>713</v>
      </c>
      <c r="C67" s="60" t="s">
        <v>639</v>
      </c>
      <c r="D67" s="60" t="s">
        <v>994</v>
      </c>
      <c r="E67" s="60" t="s">
        <v>523</v>
      </c>
      <c r="F67" s="60" t="s">
        <v>9</v>
      </c>
      <c r="G67" s="64"/>
      <c r="H67" s="62"/>
      <c r="I67" s="62"/>
      <c r="J67" s="56"/>
    </row>
    <row r="68" spans="1:10" ht="14.5" x14ac:dyDescent="0.35">
      <c r="A68" s="59" t="s">
        <v>877</v>
      </c>
      <c r="B68" s="59" t="s">
        <v>172</v>
      </c>
      <c r="C68" s="60">
        <v>1</v>
      </c>
      <c r="D68" s="60" t="s">
        <v>981</v>
      </c>
      <c r="E68" s="60" t="s">
        <v>66</v>
      </c>
      <c r="F68" s="60" t="s">
        <v>66</v>
      </c>
      <c r="G68" s="64"/>
      <c r="H68" s="62"/>
      <c r="I68" s="61"/>
      <c r="J68" s="56"/>
    </row>
    <row r="69" spans="1:10" ht="14.5" x14ac:dyDescent="0.35">
      <c r="A69" s="59" t="s">
        <v>877</v>
      </c>
      <c r="B69" s="59" t="s">
        <v>635</v>
      </c>
      <c r="C69" s="60">
        <v>1</v>
      </c>
      <c r="D69" s="60" t="s">
        <v>990</v>
      </c>
      <c r="E69" s="60" t="s">
        <v>9</v>
      </c>
      <c r="F69" s="60" t="s">
        <v>139</v>
      </c>
      <c r="G69" s="64"/>
      <c r="H69" s="62"/>
      <c r="I69" s="62"/>
      <c r="J69" s="56"/>
    </row>
    <row r="70" spans="1:10" ht="14.5" x14ac:dyDescent="0.35">
      <c r="A70" s="59" t="s">
        <v>877</v>
      </c>
      <c r="B70" s="59" t="s">
        <v>714</v>
      </c>
      <c r="C70" s="60" t="s">
        <v>639</v>
      </c>
      <c r="D70" s="60" t="s">
        <v>996</v>
      </c>
      <c r="E70" s="60" t="s">
        <v>529</v>
      </c>
      <c r="F70" s="60" t="s">
        <v>4</v>
      </c>
      <c r="G70" s="64">
        <v>0.25</v>
      </c>
      <c r="H70" s="62"/>
      <c r="I70" s="62"/>
      <c r="J70" s="56"/>
    </row>
    <row r="71" spans="1:10" ht="14.5" x14ac:dyDescent="0.35">
      <c r="A71" s="59" t="s">
        <v>877</v>
      </c>
      <c r="B71" s="59" t="s">
        <v>715</v>
      </c>
      <c r="C71" s="60" t="s">
        <v>639</v>
      </c>
      <c r="D71" s="60" t="s">
        <v>993</v>
      </c>
      <c r="E71" s="60" t="s">
        <v>4</v>
      </c>
      <c r="F71" s="60" t="s">
        <v>255</v>
      </c>
      <c r="G71" s="64"/>
      <c r="H71" s="62"/>
      <c r="I71" s="62"/>
      <c r="J71" s="56"/>
    </row>
    <row r="72" spans="1:10" ht="14.5" x14ac:dyDescent="0.35">
      <c r="A72" s="59" t="s">
        <v>877</v>
      </c>
      <c r="B72" s="59" t="s">
        <v>716</v>
      </c>
      <c r="C72" s="60">
        <v>0.5</v>
      </c>
      <c r="D72" s="60" t="s">
        <v>993</v>
      </c>
      <c r="E72" s="60" t="s">
        <v>4</v>
      </c>
      <c r="F72" s="60" t="s">
        <v>255</v>
      </c>
      <c r="G72" s="64">
        <v>0.03</v>
      </c>
      <c r="H72" s="62"/>
      <c r="I72" s="62"/>
      <c r="J72" s="56"/>
    </row>
    <row r="73" spans="1:10" ht="14.5" x14ac:dyDescent="0.35">
      <c r="A73" s="59" t="s">
        <v>877</v>
      </c>
      <c r="B73" s="59" t="s">
        <v>636</v>
      </c>
      <c r="C73" s="60">
        <v>10</v>
      </c>
      <c r="D73" s="60" t="s">
        <v>486</v>
      </c>
      <c r="E73" s="60" t="s">
        <v>607</v>
      </c>
      <c r="F73" s="60" t="s">
        <v>21</v>
      </c>
      <c r="G73" s="64">
        <v>1</v>
      </c>
      <c r="H73" s="62"/>
      <c r="I73" s="62"/>
      <c r="J73" s="56" t="s">
        <v>637</v>
      </c>
    </row>
    <row r="74" spans="1:10" ht="14.5" x14ac:dyDescent="0.35">
      <c r="A74" s="59" t="s">
        <v>877</v>
      </c>
      <c r="B74" s="59" t="s">
        <v>717</v>
      </c>
      <c r="C74" s="60" t="s">
        <v>639</v>
      </c>
      <c r="D74" s="60" t="s">
        <v>979</v>
      </c>
      <c r="E74" s="60" t="s">
        <v>24</v>
      </c>
      <c r="F74" s="60" t="s">
        <v>24</v>
      </c>
      <c r="G74" s="64"/>
      <c r="H74" s="62"/>
      <c r="I74" s="62"/>
      <c r="J74" s="98"/>
    </row>
    <row r="75" spans="1:10" ht="14.5" x14ac:dyDescent="0.35">
      <c r="A75" s="59" t="s">
        <v>877</v>
      </c>
      <c r="B75" s="59" t="s">
        <v>718</v>
      </c>
      <c r="C75" s="60" t="s">
        <v>639</v>
      </c>
      <c r="D75" s="60" t="s">
        <v>979</v>
      </c>
      <c r="E75" s="60" t="s">
        <v>24</v>
      </c>
      <c r="F75" s="60" t="s">
        <v>24</v>
      </c>
      <c r="G75" s="64"/>
      <c r="H75" s="62"/>
      <c r="I75" s="62"/>
      <c r="J75" s="56"/>
    </row>
    <row r="76" spans="1:10" ht="14.5" x14ac:dyDescent="0.35">
      <c r="A76" s="59" t="s">
        <v>877</v>
      </c>
      <c r="B76" s="59" t="s">
        <v>648</v>
      </c>
      <c r="C76" s="60" t="s">
        <v>639</v>
      </c>
      <c r="D76" s="60" t="s">
        <v>971</v>
      </c>
      <c r="E76" s="60" t="s">
        <v>719</v>
      </c>
      <c r="F76" s="60" t="s">
        <v>642</v>
      </c>
      <c r="G76" s="64">
        <v>0.25</v>
      </c>
      <c r="H76" s="62"/>
      <c r="I76" s="62"/>
      <c r="J76" s="56" t="s">
        <v>720</v>
      </c>
    </row>
    <row r="77" spans="1:10" ht="14.5" x14ac:dyDescent="0.35">
      <c r="A77" s="81" t="s">
        <v>908</v>
      </c>
      <c r="B77" s="81" t="s">
        <v>832</v>
      </c>
      <c r="C77" s="82" t="s">
        <v>833</v>
      </c>
      <c r="D77" s="77" t="s">
        <v>983</v>
      </c>
      <c r="E77" s="53" t="s">
        <v>485</v>
      </c>
      <c r="F77" s="53" t="s">
        <v>485</v>
      </c>
      <c r="G77" s="66"/>
      <c r="H77" s="57">
        <f>SUM(G77:G90)</f>
        <v>0.67000000000000015</v>
      </c>
      <c r="I77" s="55">
        <f>H77*30</f>
        <v>20.100000000000005</v>
      </c>
      <c r="J77" s="100" t="s">
        <v>958</v>
      </c>
    </row>
    <row r="78" spans="1:10" ht="14.5" x14ac:dyDescent="0.35">
      <c r="A78" s="81" t="s">
        <v>908</v>
      </c>
      <c r="B78" s="81" t="s">
        <v>834</v>
      </c>
      <c r="C78" s="82">
        <v>3</v>
      </c>
      <c r="D78" s="77" t="s">
        <v>992</v>
      </c>
      <c r="E78" s="53" t="s">
        <v>522</v>
      </c>
      <c r="F78" s="53" t="s">
        <v>32</v>
      </c>
      <c r="G78" s="66">
        <v>0.45</v>
      </c>
      <c r="H78" s="57"/>
      <c r="I78" s="55"/>
      <c r="J78" s="100"/>
    </row>
    <row r="79" spans="1:10" ht="14.5" x14ac:dyDescent="0.35">
      <c r="A79" s="81" t="s">
        <v>908</v>
      </c>
      <c r="B79" s="52" t="s">
        <v>94</v>
      </c>
      <c r="C79" s="53">
        <v>2</v>
      </c>
      <c r="D79" s="77" t="s">
        <v>981</v>
      </c>
      <c r="E79" s="53" t="s">
        <v>66</v>
      </c>
      <c r="F79" s="53" t="s">
        <v>66</v>
      </c>
      <c r="G79" s="58">
        <v>0.03</v>
      </c>
      <c r="H79" s="55"/>
      <c r="I79" s="55"/>
      <c r="J79" s="100"/>
    </row>
    <row r="80" spans="1:10" ht="14.5" x14ac:dyDescent="0.35">
      <c r="A80" s="81" t="s">
        <v>908</v>
      </c>
      <c r="B80" s="52" t="s">
        <v>767</v>
      </c>
      <c r="C80" s="53">
        <v>1</v>
      </c>
      <c r="D80" s="77" t="s">
        <v>991</v>
      </c>
      <c r="E80" s="53" t="s">
        <v>186</v>
      </c>
      <c r="F80" s="53" t="s">
        <v>27</v>
      </c>
      <c r="G80" s="58">
        <v>0.02</v>
      </c>
      <c r="H80" s="55"/>
      <c r="I80" s="55"/>
      <c r="J80" s="100"/>
    </row>
    <row r="81" spans="1:10" ht="14.5" x14ac:dyDescent="0.35">
      <c r="A81" s="81" t="s">
        <v>908</v>
      </c>
      <c r="B81" s="52" t="s">
        <v>752</v>
      </c>
      <c r="C81" s="53" t="s">
        <v>645</v>
      </c>
      <c r="D81" s="77" t="s">
        <v>986</v>
      </c>
      <c r="E81" s="53" t="s">
        <v>630</v>
      </c>
      <c r="F81" s="53" t="s">
        <v>103</v>
      </c>
      <c r="G81" s="58">
        <v>0.02</v>
      </c>
      <c r="H81" s="55"/>
      <c r="I81" s="55"/>
      <c r="J81" s="100"/>
    </row>
    <row r="82" spans="1:10" ht="14.5" x14ac:dyDescent="0.35">
      <c r="A82" s="81" t="s">
        <v>908</v>
      </c>
      <c r="B82" s="52" t="s">
        <v>635</v>
      </c>
      <c r="C82" s="53">
        <v>1</v>
      </c>
      <c r="D82" s="77" t="s">
        <v>990</v>
      </c>
      <c r="E82" s="53" t="s">
        <v>9</v>
      </c>
      <c r="F82" s="53" t="s">
        <v>139</v>
      </c>
      <c r="G82" s="58"/>
      <c r="H82" s="55"/>
      <c r="I82" s="55"/>
      <c r="J82" s="100"/>
    </row>
    <row r="83" spans="1:10" ht="14.5" x14ac:dyDescent="0.35">
      <c r="A83" s="81" t="s">
        <v>908</v>
      </c>
      <c r="B83" s="52" t="s">
        <v>750</v>
      </c>
      <c r="C83" s="53" t="s">
        <v>639</v>
      </c>
      <c r="D83" s="77" t="s">
        <v>993</v>
      </c>
      <c r="E83" s="53" t="s">
        <v>4</v>
      </c>
      <c r="F83" s="53" t="s">
        <v>255</v>
      </c>
      <c r="G83" s="58"/>
      <c r="H83" s="55"/>
      <c r="I83" s="55"/>
      <c r="J83" s="100"/>
    </row>
    <row r="84" spans="1:10" ht="14.5" x14ac:dyDescent="0.35">
      <c r="A84" s="81" t="s">
        <v>908</v>
      </c>
      <c r="B84" s="52" t="s">
        <v>751</v>
      </c>
      <c r="C84" s="53">
        <v>0.5</v>
      </c>
      <c r="D84" s="77" t="s">
        <v>993</v>
      </c>
      <c r="E84" s="53" t="s">
        <v>4</v>
      </c>
      <c r="F84" s="53" t="s">
        <v>255</v>
      </c>
      <c r="G84" s="58">
        <v>0.03</v>
      </c>
      <c r="H84" s="55"/>
      <c r="I84" s="55"/>
      <c r="J84" s="100"/>
    </row>
    <row r="85" spans="1:10" ht="14.5" x14ac:dyDescent="0.35">
      <c r="A85" s="81" t="s">
        <v>908</v>
      </c>
      <c r="B85" s="52" t="s">
        <v>153</v>
      </c>
      <c r="C85" s="53">
        <v>1</v>
      </c>
      <c r="D85" s="77" t="s">
        <v>990</v>
      </c>
      <c r="E85" s="53" t="s">
        <v>9</v>
      </c>
      <c r="F85" s="53" t="s">
        <v>139</v>
      </c>
      <c r="G85" s="58"/>
      <c r="H85" s="55"/>
      <c r="I85" s="55"/>
      <c r="J85" s="100"/>
    </row>
    <row r="86" spans="1:10" ht="14.5" x14ac:dyDescent="0.35">
      <c r="A86" s="81" t="s">
        <v>908</v>
      </c>
      <c r="B86" s="52" t="s">
        <v>738</v>
      </c>
      <c r="C86" s="53">
        <v>1</v>
      </c>
      <c r="D86" s="77" t="s">
        <v>995</v>
      </c>
      <c r="E86" s="53" t="s">
        <v>528</v>
      </c>
      <c r="F86" s="53" t="s">
        <v>186</v>
      </c>
      <c r="G86" s="58">
        <v>0.05</v>
      </c>
      <c r="H86" s="55"/>
      <c r="I86" s="55"/>
      <c r="J86" s="100"/>
    </row>
    <row r="87" spans="1:10" ht="14.5" x14ac:dyDescent="0.35">
      <c r="A87" s="81" t="s">
        <v>908</v>
      </c>
      <c r="B87" s="52" t="s">
        <v>835</v>
      </c>
      <c r="C87" s="53">
        <v>1</v>
      </c>
      <c r="D87" s="77" t="s">
        <v>995</v>
      </c>
      <c r="E87" s="53" t="s">
        <v>528</v>
      </c>
      <c r="F87" s="53" t="s">
        <v>186</v>
      </c>
      <c r="G87" s="58">
        <v>0.04</v>
      </c>
      <c r="H87" s="55"/>
      <c r="I87" s="55"/>
      <c r="J87" s="100"/>
    </row>
    <row r="88" spans="1:10" ht="14.5" x14ac:dyDescent="0.35">
      <c r="A88" s="81" t="s">
        <v>908</v>
      </c>
      <c r="B88" s="52" t="s">
        <v>78</v>
      </c>
      <c r="C88" s="53">
        <v>2</v>
      </c>
      <c r="D88" s="77" t="s">
        <v>979</v>
      </c>
      <c r="E88" s="53" t="s">
        <v>24</v>
      </c>
      <c r="F88" s="53" t="s">
        <v>24</v>
      </c>
      <c r="G88" s="58">
        <v>0.01</v>
      </c>
      <c r="H88" s="55"/>
      <c r="I88" s="55"/>
      <c r="J88" s="100"/>
    </row>
    <row r="89" spans="1:10" ht="14.5" x14ac:dyDescent="0.35">
      <c r="A89" s="81" t="s">
        <v>908</v>
      </c>
      <c r="B89" s="52" t="s">
        <v>8</v>
      </c>
      <c r="C89" s="53" t="s">
        <v>639</v>
      </c>
      <c r="D89" s="77" t="s">
        <v>994</v>
      </c>
      <c r="E89" s="53" t="s">
        <v>523</v>
      </c>
      <c r="F89" s="53" t="s">
        <v>9</v>
      </c>
      <c r="G89" s="58">
        <v>0.02</v>
      </c>
      <c r="H89" s="55"/>
      <c r="I89" s="55"/>
      <c r="J89" s="100"/>
    </row>
    <row r="90" spans="1:10" ht="14.5" x14ac:dyDescent="0.35">
      <c r="A90" s="81" t="s">
        <v>908</v>
      </c>
      <c r="B90" s="52" t="s">
        <v>644</v>
      </c>
      <c r="C90" s="53" t="s">
        <v>639</v>
      </c>
      <c r="D90" s="77" t="s">
        <v>994</v>
      </c>
      <c r="E90" s="53" t="s">
        <v>523</v>
      </c>
      <c r="F90" s="53" t="s">
        <v>9</v>
      </c>
      <c r="G90" s="58"/>
      <c r="H90" s="55"/>
      <c r="I90" s="55"/>
      <c r="J90" s="100"/>
    </row>
    <row r="91" spans="1:10" ht="14.5" x14ac:dyDescent="0.35">
      <c r="A91" s="59" t="s">
        <v>906</v>
      </c>
      <c r="B91" s="59" t="s">
        <v>199</v>
      </c>
      <c r="C91" s="60">
        <v>1</v>
      </c>
      <c r="D91" s="60" t="s">
        <v>990</v>
      </c>
      <c r="E91" s="60" t="s">
        <v>9</v>
      </c>
      <c r="F91" s="60" t="s">
        <v>139</v>
      </c>
      <c r="G91" s="68"/>
      <c r="H91" s="70">
        <f>SUM(G91:G103)</f>
        <v>1.9100000000000001</v>
      </c>
      <c r="I91" s="70">
        <f>H91*30</f>
        <v>57.300000000000004</v>
      </c>
      <c r="J91" s="56"/>
    </row>
    <row r="92" spans="1:10" ht="14.5" x14ac:dyDescent="0.35">
      <c r="A92" s="59" t="s">
        <v>906</v>
      </c>
      <c r="B92" s="56" t="s">
        <v>100</v>
      </c>
      <c r="C92" s="80">
        <v>30</v>
      </c>
      <c r="D92" s="60" t="s">
        <v>981</v>
      </c>
      <c r="E92" s="80" t="str">
        <f>E131</f>
        <v>various</v>
      </c>
      <c r="F92" s="80" t="s">
        <v>66</v>
      </c>
      <c r="G92" s="104">
        <v>0.6</v>
      </c>
      <c r="H92" s="69"/>
      <c r="I92" s="69"/>
      <c r="J92" s="56"/>
    </row>
    <row r="93" spans="1:10" ht="14.5" x14ac:dyDescent="0.35">
      <c r="A93" s="59" t="s">
        <v>906</v>
      </c>
      <c r="B93" s="59" t="s">
        <v>170</v>
      </c>
      <c r="C93" s="60">
        <v>10</v>
      </c>
      <c r="D93" s="60" t="s">
        <v>978</v>
      </c>
      <c r="E93" s="60" t="s">
        <v>35</v>
      </c>
      <c r="F93" s="60" t="s">
        <v>35</v>
      </c>
      <c r="G93" s="71">
        <v>0.2</v>
      </c>
      <c r="H93" s="70" t="s">
        <v>825</v>
      </c>
      <c r="I93" s="70" t="s">
        <v>826</v>
      </c>
      <c r="J93" s="56"/>
    </row>
    <row r="94" spans="1:10" ht="14.5" x14ac:dyDescent="0.35">
      <c r="A94" s="59" t="s">
        <v>906</v>
      </c>
      <c r="B94" s="59" t="s">
        <v>63</v>
      </c>
      <c r="C94" s="60">
        <v>1</v>
      </c>
      <c r="D94" s="60" t="s">
        <v>980</v>
      </c>
      <c r="E94" s="60" t="s">
        <v>15</v>
      </c>
      <c r="F94" s="60" t="s">
        <v>15</v>
      </c>
      <c r="G94" s="71">
        <v>0.01</v>
      </c>
      <c r="H94" s="70"/>
      <c r="I94" s="70">
        <f>SUM(G91:G97)*100</f>
        <v>91.000000000000014</v>
      </c>
      <c r="J94" s="56"/>
    </row>
    <row r="95" spans="1:10" ht="14.5" x14ac:dyDescent="0.35">
      <c r="A95" s="59" t="s">
        <v>906</v>
      </c>
      <c r="B95" s="59" t="s">
        <v>827</v>
      </c>
      <c r="C95" s="60">
        <v>1</v>
      </c>
      <c r="D95" s="60" t="s">
        <v>982</v>
      </c>
      <c r="E95" s="60" t="s">
        <v>228</v>
      </c>
      <c r="F95" s="60" t="s">
        <v>228</v>
      </c>
      <c r="G95" s="71">
        <v>7.0000000000000007E-2</v>
      </c>
      <c r="H95" s="106"/>
      <c r="I95" s="106"/>
      <c r="J95" s="56"/>
    </row>
    <row r="96" spans="1:10" ht="14.5" x14ac:dyDescent="0.35">
      <c r="A96" s="59" t="s">
        <v>906</v>
      </c>
      <c r="B96" s="59" t="s">
        <v>750</v>
      </c>
      <c r="C96" s="60" t="s">
        <v>639</v>
      </c>
      <c r="D96" s="60" t="s">
        <v>993</v>
      </c>
      <c r="E96" s="60" t="s">
        <v>4</v>
      </c>
      <c r="F96" s="60" t="s">
        <v>255</v>
      </c>
      <c r="G96" s="71"/>
      <c r="H96" s="70"/>
      <c r="I96" s="70"/>
      <c r="J96" s="56"/>
    </row>
    <row r="97" spans="1:10" ht="14.5" x14ac:dyDescent="0.35">
      <c r="A97" s="59" t="s">
        <v>906</v>
      </c>
      <c r="B97" s="59" t="s">
        <v>751</v>
      </c>
      <c r="C97" s="60">
        <v>0.5</v>
      </c>
      <c r="D97" s="60" t="s">
        <v>993</v>
      </c>
      <c r="E97" s="60" t="s">
        <v>4</v>
      </c>
      <c r="F97" s="60" t="s">
        <v>255</v>
      </c>
      <c r="G97" s="71">
        <v>0.03</v>
      </c>
      <c r="H97" s="70"/>
      <c r="I97" s="70"/>
      <c r="J97" s="56"/>
    </row>
    <row r="98" spans="1:10" ht="14.5" x14ac:dyDescent="0.35">
      <c r="A98" s="59" t="s">
        <v>906</v>
      </c>
      <c r="B98" s="59" t="s">
        <v>153</v>
      </c>
      <c r="C98" s="60">
        <v>3</v>
      </c>
      <c r="D98" s="60" t="s">
        <v>990</v>
      </c>
      <c r="E98" s="60" t="s">
        <v>9</v>
      </c>
      <c r="F98" s="60" t="s">
        <v>139</v>
      </c>
      <c r="G98" s="71"/>
      <c r="H98" s="70"/>
      <c r="I98" s="70"/>
      <c r="J98" s="56"/>
    </row>
    <row r="99" spans="1:10" ht="14.5" x14ac:dyDescent="0.35">
      <c r="A99" s="59" t="s">
        <v>906</v>
      </c>
      <c r="B99" s="59" t="s">
        <v>767</v>
      </c>
      <c r="C99" s="60">
        <v>3</v>
      </c>
      <c r="D99" s="60" t="s">
        <v>991</v>
      </c>
      <c r="E99" s="60" t="s">
        <v>186</v>
      </c>
      <c r="F99" s="60" t="s">
        <v>27</v>
      </c>
      <c r="G99" s="71">
        <v>0.06</v>
      </c>
      <c r="H99" s="70"/>
      <c r="I99" s="70"/>
      <c r="J99" s="56"/>
    </row>
    <row r="100" spans="1:10" ht="14.5" x14ac:dyDescent="0.35">
      <c r="A100" s="59" t="s">
        <v>906</v>
      </c>
      <c r="B100" s="59" t="s">
        <v>620</v>
      </c>
      <c r="C100" s="60" t="s">
        <v>828</v>
      </c>
      <c r="D100" s="60" t="s">
        <v>980</v>
      </c>
      <c r="E100" s="60" t="s">
        <v>15</v>
      </c>
      <c r="F100" s="60" t="s">
        <v>15</v>
      </c>
      <c r="G100" s="71">
        <v>0.05</v>
      </c>
      <c r="H100" s="70"/>
      <c r="I100" s="70"/>
      <c r="J100" s="56"/>
    </row>
    <row r="101" spans="1:10" ht="14.5" x14ac:dyDescent="0.35">
      <c r="A101" s="59" t="s">
        <v>906</v>
      </c>
      <c r="B101" s="59" t="s">
        <v>797</v>
      </c>
      <c r="C101" s="60">
        <v>10</v>
      </c>
      <c r="D101" s="60" t="s">
        <v>980</v>
      </c>
      <c r="E101" s="60" t="s">
        <v>15</v>
      </c>
      <c r="F101" s="60" t="s">
        <v>15</v>
      </c>
      <c r="G101" s="71">
        <v>0.2</v>
      </c>
      <c r="H101" s="70"/>
      <c r="I101" s="70"/>
      <c r="J101" s="56"/>
    </row>
    <row r="102" spans="1:10" ht="14.5" x14ac:dyDescent="0.35">
      <c r="A102" s="59" t="s">
        <v>906</v>
      </c>
      <c r="B102" s="59" t="s">
        <v>806</v>
      </c>
      <c r="C102" s="60">
        <v>1</v>
      </c>
      <c r="D102" s="60" t="s">
        <v>981</v>
      </c>
      <c r="E102" s="60" t="s">
        <v>66</v>
      </c>
      <c r="F102" s="60" t="s">
        <v>66</v>
      </c>
      <c r="G102" s="71"/>
      <c r="H102" s="70"/>
      <c r="I102" s="70"/>
      <c r="J102" s="56"/>
    </row>
    <row r="103" spans="1:10" ht="14.5" x14ac:dyDescent="0.35">
      <c r="A103" s="59" t="s">
        <v>906</v>
      </c>
      <c r="B103" s="59" t="s">
        <v>941</v>
      </c>
      <c r="C103" s="60">
        <v>3</v>
      </c>
      <c r="D103" s="60" t="s">
        <v>995</v>
      </c>
      <c r="E103" s="60" t="s">
        <v>528</v>
      </c>
      <c r="F103" s="60" t="s">
        <v>186</v>
      </c>
      <c r="G103" s="71">
        <v>0.69</v>
      </c>
      <c r="H103" s="70"/>
      <c r="I103" s="70"/>
      <c r="J103" s="56"/>
    </row>
    <row r="104" spans="1:10" ht="14.5" x14ac:dyDescent="0.35">
      <c r="A104" s="52" t="s">
        <v>858</v>
      </c>
      <c r="B104" s="52" t="s">
        <v>18</v>
      </c>
      <c r="C104" s="53">
        <v>5</v>
      </c>
      <c r="D104" s="77" t="s">
        <v>994</v>
      </c>
      <c r="E104" s="53" t="s">
        <v>523</v>
      </c>
      <c r="F104" s="53" t="s">
        <v>9</v>
      </c>
      <c r="G104" s="54"/>
      <c r="H104" s="55">
        <f>SUM(G104:G108)</f>
        <v>0.12</v>
      </c>
      <c r="I104" s="55">
        <v>0.6</v>
      </c>
      <c r="J104" s="100"/>
    </row>
    <row r="105" spans="1:10" ht="14.5" x14ac:dyDescent="0.35">
      <c r="A105" s="52" t="s">
        <v>858</v>
      </c>
      <c r="B105" s="52" t="s">
        <v>644</v>
      </c>
      <c r="C105" s="53">
        <v>5</v>
      </c>
      <c r="D105" s="77" t="s">
        <v>994</v>
      </c>
      <c r="E105" s="53" t="s">
        <v>523</v>
      </c>
      <c r="F105" s="53" t="s">
        <v>9</v>
      </c>
      <c r="G105" s="54"/>
      <c r="H105" s="55"/>
      <c r="I105" s="55"/>
      <c r="J105" s="100"/>
    </row>
    <row r="106" spans="1:10" ht="14.5" x14ac:dyDescent="0.35">
      <c r="A106" s="52" t="s">
        <v>858</v>
      </c>
      <c r="B106" s="65" t="s">
        <v>609</v>
      </c>
      <c r="C106" s="53">
        <v>2</v>
      </c>
      <c r="D106" s="77" t="s">
        <v>996</v>
      </c>
      <c r="E106" s="53" t="s">
        <v>529</v>
      </c>
      <c r="F106" s="53" t="s">
        <v>4</v>
      </c>
      <c r="G106" s="58">
        <v>0.12</v>
      </c>
      <c r="H106" s="55"/>
      <c r="I106" s="57"/>
      <c r="J106" s="100"/>
    </row>
    <row r="107" spans="1:10" ht="14.5" x14ac:dyDescent="0.35">
      <c r="A107" s="52" t="s">
        <v>858</v>
      </c>
      <c r="B107" s="52" t="s">
        <v>153</v>
      </c>
      <c r="C107" s="53">
        <v>1</v>
      </c>
      <c r="D107" s="77" t="s">
        <v>990</v>
      </c>
      <c r="E107" s="53" t="s">
        <v>9</v>
      </c>
      <c r="F107" s="53" t="s">
        <v>139</v>
      </c>
      <c r="G107" s="66"/>
      <c r="H107" s="55"/>
      <c r="I107" s="55"/>
      <c r="J107" s="100"/>
    </row>
    <row r="108" spans="1:10" ht="14.5" x14ac:dyDescent="0.35">
      <c r="A108" s="52" t="s">
        <v>858</v>
      </c>
      <c r="B108" s="52" t="s">
        <v>172</v>
      </c>
      <c r="C108" s="53">
        <v>1</v>
      </c>
      <c r="D108" s="77" t="s">
        <v>981</v>
      </c>
      <c r="E108" s="53" t="s">
        <v>66</v>
      </c>
      <c r="F108" s="53" t="s">
        <v>66</v>
      </c>
      <c r="G108" s="54"/>
      <c r="H108" s="57"/>
      <c r="I108" s="57"/>
      <c r="J108" s="100"/>
    </row>
    <row r="109" spans="1:10" ht="14.5" x14ac:dyDescent="0.35">
      <c r="A109" s="59" t="s">
        <v>887</v>
      </c>
      <c r="B109" s="59" t="s">
        <v>743</v>
      </c>
      <c r="C109" s="60">
        <v>1</v>
      </c>
      <c r="D109" s="60" t="s">
        <v>995</v>
      </c>
      <c r="E109" s="60" t="s">
        <v>528</v>
      </c>
      <c r="F109" s="60" t="s">
        <v>186</v>
      </c>
      <c r="G109" s="63">
        <v>0.19</v>
      </c>
      <c r="H109" s="62">
        <f>SUM(G109:G115)</f>
        <v>0.67</v>
      </c>
      <c r="I109" s="62">
        <f>H109*30</f>
        <v>20.100000000000001</v>
      </c>
      <c r="J109" s="56"/>
    </row>
    <row r="110" spans="1:10" ht="14.5" x14ac:dyDescent="0.35">
      <c r="A110" s="59" t="s">
        <v>887</v>
      </c>
      <c r="B110" s="59" t="s">
        <v>278</v>
      </c>
      <c r="C110" s="60" t="s">
        <v>645</v>
      </c>
      <c r="D110" s="60" t="s">
        <v>986</v>
      </c>
      <c r="E110" s="60" t="s">
        <v>630</v>
      </c>
      <c r="F110" s="60" t="s">
        <v>103</v>
      </c>
      <c r="G110" s="63">
        <v>0.02</v>
      </c>
      <c r="H110" s="62"/>
      <c r="I110" s="62"/>
      <c r="J110" s="56"/>
    </row>
    <row r="111" spans="1:10" ht="14.5" x14ac:dyDescent="0.35">
      <c r="A111" s="59" t="s">
        <v>887</v>
      </c>
      <c r="B111" s="59" t="s">
        <v>774</v>
      </c>
      <c r="C111" s="60" t="s">
        <v>633</v>
      </c>
      <c r="D111" s="60" t="s">
        <v>995</v>
      </c>
      <c r="E111" s="60" t="s">
        <v>528</v>
      </c>
      <c r="F111" s="60" t="s">
        <v>186</v>
      </c>
      <c r="G111" s="63">
        <v>0.39</v>
      </c>
      <c r="H111" s="62"/>
      <c r="I111" s="62"/>
      <c r="J111" s="56"/>
    </row>
    <row r="112" spans="1:10" ht="14.5" x14ac:dyDescent="0.35">
      <c r="A112" s="59" t="s">
        <v>887</v>
      </c>
      <c r="B112" s="59" t="s">
        <v>775</v>
      </c>
      <c r="C112" s="60">
        <v>1</v>
      </c>
      <c r="D112" s="60" t="s">
        <v>984</v>
      </c>
      <c r="E112" s="60" t="s">
        <v>528</v>
      </c>
      <c r="F112" s="60" t="s">
        <v>186</v>
      </c>
      <c r="G112" s="63">
        <v>0.03</v>
      </c>
      <c r="H112" s="61"/>
      <c r="I112" s="61"/>
      <c r="J112" s="56"/>
    </row>
    <row r="113" spans="1:10" ht="14.5" x14ac:dyDescent="0.35">
      <c r="A113" s="59" t="s">
        <v>887</v>
      </c>
      <c r="B113" s="59" t="s">
        <v>143</v>
      </c>
      <c r="C113" s="60">
        <v>1</v>
      </c>
      <c r="D113" s="60" t="s">
        <v>980</v>
      </c>
      <c r="E113" s="60" t="s">
        <v>15</v>
      </c>
      <c r="F113" s="60" t="s">
        <v>15</v>
      </c>
      <c r="G113" s="63">
        <v>0.02</v>
      </c>
      <c r="H113" s="62"/>
      <c r="I113" s="62"/>
      <c r="J113" s="56"/>
    </row>
    <row r="114" spans="1:10" ht="14.5" x14ac:dyDescent="0.35">
      <c r="A114" s="59" t="s">
        <v>887</v>
      </c>
      <c r="B114" s="59" t="s">
        <v>155</v>
      </c>
      <c r="C114" s="60">
        <v>1</v>
      </c>
      <c r="D114" s="60" t="s">
        <v>988</v>
      </c>
      <c r="E114" s="60" t="s">
        <v>9</v>
      </c>
      <c r="F114" s="60" t="s">
        <v>139</v>
      </c>
      <c r="G114" s="64"/>
      <c r="H114" s="62"/>
      <c r="I114" s="62"/>
      <c r="J114" s="56"/>
    </row>
    <row r="115" spans="1:10" ht="14.5" x14ac:dyDescent="0.35">
      <c r="A115" s="59" t="s">
        <v>887</v>
      </c>
      <c r="B115" s="59" t="s">
        <v>100</v>
      </c>
      <c r="C115" s="60">
        <v>1</v>
      </c>
      <c r="D115" s="60" t="s">
        <v>981</v>
      </c>
      <c r="E115" s="60" t="s">
        <v>66</v>
      </c>
      <c r="F115" s="60" t="s">
        <v>66</v>
      </c>
      <c r="G115" s="63">
        <v>0.02</v>
      </c>
      <c r="H115" s="62"/>
      <c r="I115" s="62"/>
      <c r="J115" s="56"/>
    </row>
    <row r="116" spans="1:10" ht="14.5" x14ac:dyDescent="0.35">
      <c r="A116" s="52" t="s">
        <v>878</v>
      </c>
      <c r="B116" s="52" t="s">
        <v>278</v>
      </c>
      <c r="C116" s="53" t="s">
        <v>645</v>
      </c>
      <c r="D116" s="77" t="s">
        <v>986</v>
      </c>
      <c r="E116" s="53" t="s">
        <v>630</v>
      </c>
      <c r="F116" s="53" t="s">
        <v>103</v>
      </c>
      <c r="G116" s="58">
        <v>0.02</v>
      </c>
      <c r="H116" s="55">
        <f>SUM(G116:G119)</f>
        <v>0.21000000000000002</v>
      </c>
      <c r="I116" s="55">
        <f>H116*30</f>
        <v>6.3000000000000007</v>
      </c>
      <c r="J116" s="100"/>
    </row>
    <row r="117" spans="1:10" ht="14.5" x14ac:dyDescent="0.35">
      <c r="A117" s="52" t="s">
        <v>878</v>
      </c>
      <c r="B117" s="52" t="s">
        <v>721</v>
      </c>
      <c r="C117" s="53">
        <v>2</v>
      </c>
      <c r="D117" s="77" t="s">
        <v>996</v>
      </c>
      <c r="E117" s="53" t="s">
        <v>529</v>
      </c>
      <c r="F117" s="53" t="s">
        <v>4</v>
      </c>
      <c r="G117" s="58">
        <v>0.06</v>
      </c>
      <c r="H117" s="57"/>
      <c r="I117" s="57"/>
      <c r="J117" s="100"/>
    </row>
    <row r="118" spans="1:10" ht="14.5" x14ac:dyDescent="0.35">
      <c r="A118" s="52" t="s">
        <v>878</v>
      </c>
      <c r="B118" s="52" t="s">
        <v>161</v>
      </c>
      <c r="C118" s="53">
        <v>1</v>
      </c>
      <c r="D118" s="77" t="s">
        <v>991</v>
      </c>
      <c r="E118" s="53" t="s">
        <v>186</v>
      </c>
      <c r="F118" s="53" t="s">
        <v>27</v>
      </c>
      <c r="G118" s="58">
        <v>0.03</v>
      </c>
      <c r="H118" s="55"/>
      <c r="I118" s="55"/>
      <c r="J118" s="100"/>
    </row>
    <row r="119" spans="1:10" ht="14.5" x14ac:dyDescent="0.35">
      <c r="A119" s="52" t="s">
        <v>878</v>
      </c>
      <c r="B119" s="52" t="s">
        <v>1558</v>
      </c>
      <c r="C119" s="53" t="s">
        <v>706</v>
      </c>
      <c r="D119" s="77" t="s">
        <v>980</v>
      </c>
      <c r="E119" s="53" t="s">
        <v>15</v>
      </c>
      <c r="F119" s="53" t="s">
        <v>15</v>
      </c>
      <c r="G119" s="58">
        <v>0.1</v>
      </c>
      <c r="H119" s="55"/>
      <c r="I119" s="57"/>
      <c r="J119" s="100"/>
    </row>
    <row r="120" spans="1:10" ht="14.5" x14ac:dyDescent="0.35">
      <c r="A120" s="59" t="s">
        <v>879</v>
      </c>
      <c r="B120" s="59" t="s">
        <v>509</v>
      </c>
      <c r="C120" s="60" t="s">
        <v>722</v>
      </c>
      <c r="D120" s="60" t="s">
        <v>983</v>
      </c>
      <c r="E120" s="60" t="s">
        <v>485</v>
      </c>
      <c r="F120" s="60" t="s">
        <v>485</v>
      </c>
      <c r="G120" s="64"/>
      <c r="H120" s="61">
        <f>SUM(G120:G125)</f>
        <v>2.92</v>
      </c>
      <c r="I120" s="62">
        <f>H120*30</f>
        <v>87.6</v>
      </c>
      <c r="J120" s="56"/>
    </row>
    <row r="121" spans="1:10" ht="14.5" x14ac:dyDescent="0.35">
      <c r="A121" s="59" t="s">
        <v>879</v>
      </c>
      <c r="B121" s="59" t="s">
        <v>578</v>
      </c>
      <c r="C121" s="60" t="s">
        <v>633</v>
      </c>
      <c r="D121" s="60" t="s">
        <v>520</v>
      </c>
      <c r="E121" s="60" t="s">
        <v>520</v>
      </c>
      <c r="F121" s="60" t="s">
        <v>266</v>
      </c>
      <c r="G121" s="63">
        <v>0.36</v>
      </c>
      <c r="H121" s="62">
        <f>SUM(G120:G126)</f>
        <v>3.92</v>
      </c>
      <c r="I121" s="62">
        <f>H121*30</f>
        <v>117.6</v>
      </c>
      <c r="J121" s="56"/>
    </row>
    <row r="122" spans="1:10" ht="14.5" x14ac:dyDescent="0.35">
      <c r="A122" s="59" t="s">
        <v>879</v>
      </c>
      <c r="B122" s="59" t="s">
        <v>299</v>
      </c>
      <c r="C122" s="60">
        <v>3</v>
      </c>
      <c r="D122" s="60" t="s">
        <v>997</v>
      </c>
      <c r="E122" s="60" t="s">
        <v>723</v>
      </c>
      <c r="F122" s="60" t="s">
        <v>276</v>
      </c>
      <c r="G122" s="63">
        <v>0.84</v>
      </c>
      <c r="H122" s="62"/>
      <c r="I122" s="62"/>
      <c r="J122" s="56"/>
    </row>
    <row r="123" spans="1:10" ht="14.5" x14ac:dyDescent="0.35">
      <c r="A123" s="59" t="s">
        <v>879</v>
      </c>
      <c r="B123" s="59" t="s">
        <v>724</v>
      </c>
      <c r="C123" s="60" t="s">
        <v>706</v>
      </c>
      <c r="D123" s="60" t="s">
        <v>980</v>
      </c>
      <c r="E123" s="60" t="s">
        <v>15</v>
      </c>
      <c r="F123" s="60" t="s">
        <v>15</v>
      </c>
      <c r="G123" s="63">
        <v>0.2</v>
      </c>
      <c r="H123" s="62"/>
      <c r="I123" s="61"/>
      <c r="J123" s="56"/>
    </row>
    <row r="124" spans="1:10" ht="14.5" x14ac:dyDescent="0.35">
      <c r="A124" s="59" t="s">
        <v>879</v>
      </c>
      <c r="B124" s="59" t="s">
        <v>260</v>
      </c>
      <c r="C124" s="60">
        <v>8</v>
      </c>
      <c r="D124" s="60" t="s">
        <v>985</v>
      </c>
      <c r="E124" s="60" t="s">
        <v>630</v>
      </c>
      <c r="F124" s="60" t="s">
        <v>103</v>
      </c>
      <c r="G124" s="63">
        <v>1.52</v>
      </c>
      <c r="H124" s="62"/>
      <c r="I124" s="61"/>
      <c r="J124" s="56"/>
    </row>
    <row r="125" spans="1:10" ht="14.5" x14ac:dyDescent="0.35">
      <c r="A125" s="59" t="s">
        <v>879</v>
      </c>
      <c r="B125" s="59" t="s">
        <v>199</v>
      </c>
      <c r="C125" s="60">
        <v>1</v>
      </c>
      <c r="D125" s="60" t="s">
        <v>990</v>
      </c>
      <c r="E125" s="60" t="s">
        <v>9</v>
      </c>
      <c r="F125" s="60" t="s">
        <v>139</v>
      </c>
      <c r="G125" s="63"/>
      <c r="H125" s="62"/>
      <c r="I125" s="61"/>
      <c r="J125" s="56"/>
    </row>
    <row r="126" spans="1:10" ht="14.5" x14ac:dyDescent="0.35">
      <c r="A126" s="59" t="s">
        <v>879</v>
      </c>
      <c r="B126" s="59" t="s">
        <v>725</v>
      </c>
      <c r="C126" s="60">
        <v>16</v>
      </c>
      <c r="D126" s="60" t="s">
        <v>971</v>
      </c>
      <c r="E126" s="60" t="s">
        <v>381</v>
      </c>
      <c r="F126" s="60" t="s">
        <v>381</v>
      </c>
      <c r="G126" s="73">
        <v>1</v>
      </c>
      <c r="H126" s="62"/>
      <c r="I126" s="62"/>
      <c r="J126" s="56"/>
    </row>
    <row r="127" spans="1:10" ht="14.5" x14ac:dyDescent="0.35">
      <c r="A127" s="76" t="s">
        <v>859</v>
      </c>
      <c r="B127" s="76" t="s">
        <v>278</v>
      </c>
      <c r="C127" s="77" t="s">
        <v>645</v>
      </c>
      <c r="D127" s="77" t="s">
        <v>986</v>
      </c>
      <c r="E127" s="77" t="s">
        <v>630</v>
      </c>
      <c r="F127" s="77" t="s">
        <v>103</v>
      </c>
      <c r="G127" s="83">
        <v>0.02</v>
      </c>
      <c r="H127" s="79">
        <f>SUM(G127:G130)</f>
        <v>2.98</v>
      </c>
      <c r="I127" s="79">
        <f>H127*30</f>
        <v>89.4</v>
      </c>
      <c r="J127" s="100"/>
    </row>
    <row r="128" spans="1:10" ht="14.5" x14ac:dyDescent="0.35">
      <c r="A128" s="76" t="s">
        <v>859</v>
      </c>
      <c r="B128" s="76" t="s">
        <v>646</v>
      </c>
      <c r="C128" s="77">
        <v>3</v>
      </c>
      <c r="D128" s="77" t="s">
        <v>486</v>
      </c>
      <c r="E128" s="77" t="s">
        <v>607</v>
      </c>
      <c r="F128" s="77" t="s">
        <v>21</v>
      </c>
      <c r="G128" s="83">
        <v>2.1</v>
      </c>
      <c r="H128" s="79">
        <f>SUM(G127:G131)</f>
        <v>3.23</v>
      </c>
      <c r="I128" s="79">
        <f>H128*30</f>
        <v>96.9</v>
      </c>
      <c r="J128" s="100"/>
    </row>
    <row r="129" spans="1:10" ht="14.5" x14ac:dyDescent="0.35">
      <c r="A129" s="76" t="s">
        <v>859</v>
      </c>
      <c r="B129" s="76" t="s">
        <v>647</v>
      </c>
      <c r="C129" s="77">
        <v>2</v>
      </c>
      <c r="D129" s="77" t="s">
        <v>486</v>
      </c>
      <c r="E129" s="77" t="s">
        <v>607</v>
      </c>
      <c r="F129" s="77" t="s">
        <v>21</v>
      </c>
      <c r="G129" s="83">
        <v>0.86</v>
      </c>
      <c r="H129" s="79"/>
      <c r="I129" s="79"/>
      <c r="J129" s="100"/>
    </row>
    <row r="130" spans="1:10" ht="14.5" x14ac:dyDescent="0.35">
      <c r="A130" s="76" t="s">
        <v>859</v>
      </c>
      <c r="B130" s="76" t="s">
        <v>635</v>
      </c>
      <c r="C130" s="77">
        <v>1</v>
      </c>
      <c r="D130" s="77" t="s">
        <v>990</v>
      </c>
      <c r="E130" s="77" t="s">
        <v>9</v>
      </c>
      <c r="F130" s="77" t="s">
        <v>139</v>
      </c>
      <c r="G130" s="107"/>
      <c r="H130" s="79"/>
      <c r="I130" s="79"/>
      <c r="J130" s="100"/>
    </row>
    <row r="131" spans="1:10" ht="14.5" x14ac:dyDescent="0.35">
      <c r="A131" s="76" t="s">
        <v>859</v>
      </c>
      <c r="B131" s="76" t="s">
        <v>648</v>
      </c>
      <c r="C131" s="77" t="s">
        <v>639</v>
      </c>
      <c r="D131" s="77" t="s">
        <v>971</v>
      </c>
      <c r="E131" s="77" t="s">
        <v>642</v>
      </c>
      <c r="F131" s="77" t="s">
        <v>642</v>
      </c>
      <c r="G131" s="107">
        <v>0.25</v>
      </c>
      <c r="H131" s="79"/>
      <c r="I131" s="79"/>
      <c r="J131" s="100"/>
    </row>
    <row r="132" spans="1:10" ht="14.5" x14ac:dyDescent="0.35">
      <c r="A132" s="59" t="s">
        <v>880</v>
      </c>
      <c r="B132" s="59" t="s">
        <v>726</v>
      </c>
      <c r="C132" s="60">
        <v>2</v>
      </c>
      <c r="D132" s="60" t="s">
        <v>996</v>
      </c>
      <c r="E132" s="60" t="s">
        <v>529</v>
      </c>
      <c r="F132" s="60" t="s">
        <v>4</v>
      </c>
      <c r="G132" s="71">
        <v>0.1</v>
      </c>
      <c r="H132" s="70">
        <f>SUM(G132:G140)</f>
        <v>0.66</v>
      </c>
      <c r="I132" s="70">
        <f>H132*30</f>
        <v>19.8</v>
      </c>
      <c r="J132" s="56"/>
    </row>
    <row r="133" spans="1:10" ht="14.5" x14ac:dyDescent="0.35">
      <c r="A133" s="59" t="s">
        <v>880</v>
      </c>
      <c r="B133" s="59" t="s">
        <v>278</v>
      </c>
      <c r="C133" s="60" t="s">
        <v>645</v>
      </c>
      <c r="D133" s="60" t="s">
        <v>986</v>
      </c>
      <c r="E133" s="60" t="s">
        <v>630</v>
      </c>
      <c r="F133" s="60" t="s">
        <v>103</v>
      </c>
      <c r="G133" s="71">
        <v>0.02</v>
      </c>
      <c r="H133" s="70">
        <f>SUM(G132:G142)</f>
        <v>0.81</v>
      </c>
      <c r="I133" s="70">
        <f>H133*30</f>
        <v>24.3</v>
      </c>
      <c r="J133" s="56"/>
    </row>
    <row r="134" spans="1:10" ht="14.5" x14ac:dyDescent="0.35">
      <c r="A134" s="59" t="s">
        <v>880</v>
      </c>
      <c r="B134" s="59" t="s">
        <v>635</v>
      </c>
      <c r="C134" s="60">
        <v>1</v>
      </c>
      <c r="D134" s="60" t="s">
        <v>990</v>
      </c>
      <c r="E134" s="60" t="s">
        <v>9</v>
      </c>
      <c r="F134" s="60" t="s">
        <v>139</v>
      </c>
      <c r="G134" s="68"/>
      <c r="H134" s="70"/>
      <c r="I134" s="70"/>
      <c r="J134" s="56"/>
    </row>
    <row r="135" spans="1:10" ht="14.5" x14ac:dyDescent="0.35">
      <c r="A135" s="59" t="s">
        <v>880</v>
      </c>
      <c r="B135" s="59" t="s">
        <v>920</v>
      </c>
      <c r="C135" s="60" t="s">
        <v>642</v>
      </c>
      <c r="D135" s="60" t="s">
        <v>1562</v>
      </c>
      <c r="E135" s="60" t="s">
        <v>485</v>
      </c>
      <c r="F135" s="60" t="s">
        <v>485</v>
      </c>
      <c r="G135" s="68"/>
      <c r="H135" s="70"/>
      <c r="I135" s="70"/>
      <c r="J135" s="56"/>
    </row>
    <row r="136" spans="1:10" ht="14.5" x14ac:dyDescent="0.35">
      <c r="A136" s="59" t="s">
        <v>880</v>
      </c>
      <c r="B136" s="59" t="s">
        <v>713</v>
      </c>
      <c r="C136" s="60" t="s">
        <v>639</v>
      </c>
      <c r="D136" s="60" t="s">
        <v>994</v>
      </c>
      <c r="E136" s="60" t="s">
        <v>523</v>
      </c>
      <c r="F136" s="60" t="s">
        <v>9</v>
      </c>
      <c r="G136" s="68"/>
      <c r="H136" s="70"/>
      <c r="I136" s="70"/>
      <c r="J136" s="56"/>
    </row>
    <row r="137" spans="1:10" ht="14.5" x14ac:dyDescent="0.35">
      <c r="A137" s="59" t="s">
        <v>880</v>
      </c>
      <c r="B137" s="59" t="s">
        <v>18</v>
      </c>
      <c r="C137" s="60" t="s">
        <v>639</v>
      </c>
      <c r="D137" s="60" t="s">
        <v>994</v>
      </c>
      <c r="E137" s="60" t="s">
        <v>523</v>
      </c>
      <c r="F137" s="60" t="s">
        <v>9</v>
      </c>
      <c r="G137" s="68"/>
      <c r="H137" s="70"/>
      <c r="I137" s="70"/>
      <c r="J137" s="56"/>
    </row>
    <row r="138" spans="1:10" ht="14.5" x14ac:dyDescent="0.35">
      <c r="A138" s="59" t="s">
        <v>880</v>
      </c>
      <c r="B138" s="59" t="s">
        <v>353</v>
      </c>
      <c r="C138" s="60">
        <v>8</v>
      </c>
      <c r="D138" s="60" t="s">
        <v>996</v>
      </c>
      <c r="E138" s="60" t="s">
        <v>529</v>
      </c>
      <c r="F138" s="60" t="s">
        <v>4</v>
      </c>
      <c r="G138" s="68">
        <v>0.08</v>
      </c>
      <c r="H138" s="70"/>
      <c r="I138" s="70"/>
      <c r="J138" s="56"/>
    </row>
    <row r="139" spans="1:10" ht="14.5" x14ac:dyDescent="0.35">
      <c r="A139" s="59" t="s">
        <v>880</v>
      </c>
      <c r="B139" s="59" t="s">
        <v>924</v>
      </c>
      <c r="C139" s="60" t="s">
        <v>727</v>
      </c>
      <c r="D139" s="60" t="s">
        <v>982</v>
      </c>
      <c r="E139" s="60" t="s">
        <v>228</v>
      </c>
      <c r="F139" s="60" t="s">
        <v>228</v>
      </c>
      <c r="G139" s="68">
        <v>0.41</v>
      </c>
      <c r="H139" s="70"/>
      <c r="I139" s="70"/>
      <c r="J139" s="56" t="s">
        <v>923</v>
      </c>
    </row>
    <row r="140" spans="1:10" ht="14.5" x14ac:dyDescent="0.35">
      <c r="A140" s="59" t="s">
        <v>880</v>
      </c>
      <c r="B140" s="59" t="s">
        <v>273</v>
      </c>
      <c r="C140" s="60">
        <v>4</v>
      </c>
      <c r="D140" s="60" t="s">
        <v>979</v>
      </c>
      <c r="E140" s="60" t="s">
        <v>24</v>
      </c>
      <c r="F140" s="60" t="s">
        <v>24</v>
      </c>
      <c r="G140" s="68">
        <v>0.05</v>
      </c>
      <c r="H140" s="70"/>
      <c r="I140" s="70"/>
      <c r="J140" s="56"/>
    </row>
    <row r="141" spans="1:10" ht="14.5" x14ac:dyDescent="0.35">
      <c r="A141" s="59" t="s">
        <v>880</v>
      </c>
      <c r="B141" s="59" t="s">
        <v>728</v>
      </c>
      <c r="C141" s="60">
        <v>5</v>
      </c>
      <c r="D141" s="60" t="s">
        <v>978</v>
      </c>
      <c r="E141" s="60" t="s">
        <v>35</v>
      </c>
      <c r="F141" s="60" t="s">
        <v>35</v>
      </c>
      <c r="G141" s="68">
        <v>0.15</v>
      </c>
      <c r="H141" s="70"/>
      <c r="I141" s="70"/>
      <c r="J141" s="56"/>
    </row>
    <row r="142" spans="1:10" ht="14.5" x14ac:dyDescent="0.35">
      <c r="A142" s="59" t="s">
        <v>880</v>
      </c>
      <c r="B142" s="59" t="s">
        <v>718</v>
      </c>
      <c r="C142" s="60" t="s">
        <v>639</v>
      </c>
      <c r="D142" s="60" t="s">
        <v>979</v>
      </c>
      <c r="E142" s="60" t="s">
        <v>24</v>
      </c>
      <c r="F142" s="60" t="s">
        <v>24</v>
      </c>
      <c r="G142" s="68"/>
      <c r="H142" s="70"/>
      <c r="I142" s="70"/>
      <c r="J142" s="56"/>
    </row>
    <row r="143" spans="1:10" ht="14.5" x14ac:dyDescent="0.35">
      <c r="A143" s="76" t="s">
        <v>909</v>
      </c>
      <c r="B143" s="76" t="s">
        <v>771</v>
      </c>
      <c r="C143" s="77">
        <v>2</v>
      </c>
      <c r="D143" s="77" t="s">
        <v>982</v>
      </c>
      <c r="E143" s="77" t="s">
        <v>228</v>
      </c>
      <c r="F143" s="77" t="s">
        <v>228</v>
      </c>
      <c r="G143" s="83">
        <v>0.14000000000000001</v>
      </c>
      <c r="H143" s="79">
        <f>SUM(G143:G150)</f>
        <v>1.49</v>
      </c>
      <c r="I143" s="79">
        <f>H143*30</f>
        <v>44.7</v>
      </c>
      <c r="J143" s="100"/>
    </row>
    <row r="144" spans="1:10" ht="14.5" x14ac:dyDescent="0.35">
      <c r="A144" s="76" t="s">
        <v>909</v>
      </c>
      <c r="B144" s="76" t="s">
        <v>789</v>
      </c>
      <c r="C144" s="77">
        <v>1</v>
      </c>
      <c r="D144" s="77" t="s">
        <v>123</v>
      </c>
      <c r="E144" s="77" t="s">
        <v>514</v>
      </c>
      <c r="F144" s="77" t="s">
        <v>514</v>
      </c>
      <c r="G144" s="107"/>
      <c r="H144" s="79"/>
      <c r="I144" s="79"/>
      <c r="J144" s="100"/>
    </row>
    <row r="145" spans="1:10" ht="14.5" x14ac:dyDescent="0.35">
      <c r="A145" s="76" t="s">
        <v>909</v>
      </c>
      <c r="B145" s="76" t="s">
        <v>750</v>
      </c>
      <c r="C145" s="77" t="s">
        <v>639</v>
      </c>
      <c r="D145" s="77" t="s">
        <v>993</v>
      </c>
      <c r="E145" s="77" t="s">
        <v>4</v>
      </c>
      <c r="F145" s="77" t="s">
        <v>255</v>
      </c>
      <c r="G145" s="107"/>
      <c r="H145" s="79"/>
      <c r="I145" s="79"/>
      <c r="J145" s="100"/>
    </row>
    <row r="146" spans="1:10" ht="14.5" x14ac:dyDescent="0.35">
      <c r="A146" s="76" t="s">
        <v>909</v>
      </c>
      <c r="B146" s="76" t="s">
        <v>751</v>
      </c>
      <c r="C146" s="77">
        <v>0.5</v>
      </c>
      <c r="D146" s="77" t="s">
        <v>993</v>
      </c>
      <c r="E146" s="77" t="s">
        <v>4</v>
      </c>
      <c r="F146" s="77" t="s">
        <v>255</v>
      </c>
      <c r="G146" s="107">
        <v>0.03</v>
      </c>
      <c r="H146" s="79"/>
      <c r="I146" s="79"/>
      <c r="J146" s="100"/>
    </row>
    <row r="147" spans="1:10" ht="14.5" x14ac:dyDescent="0.35">
      <c r="A147" s="76" t="s">
        <v>909</v>
      </c>
      <c r="B147" s="76" t="s">
        <v>65</v>
      </c>
      <c r="C147" s="77">
        <v>6</v>
      </c>
      <c r="D147" s="77" t="s">
        <v>981</v>
      </c>
      <c r="E147" s="77" t="s">
        <v>66</v>
      </c>
      <c r="F147" s="77" t="s">
        <v>66</v>
      </c>
      <c r="G147" s="83">
        <v>0.12</v>
      </c>
      <c r="H147" s="79"/>
      <c r="I147" s="79"/>
      <c r="J147" s="100"/>
    </row>
    <row r="148" spans="1:10" ht="14.5" x14ac:dyDescent="0.35">
      <c r="A148" s="76" t="s">
        <v>909</v>
      </c>
      <c r="B148" s="76" t="s">
        <v>836</v>
      </c>
      <c r="C148" s="77">
        <v>1</v>
      </c>
      <c r="D148" s="77" t="s">
        <v>990</v>
      </c>
      <c r="E148" s="77" t="s">
        <v>9</v>
      </c>
      <c r="F148" s="77" t="s">
        <v>139</v>
      </c>
      <c r="G148" s="107"/>
      <c r="H148" s="79"/>
      <c r="I148" s="79"/>
      <c r="J148" s="100"/>
    </row>
    <row r="149" spans="1:10" ht="14.5" x14ac:dyDescent="0.35">
      <c r="A149" s="76" t="s">
        <v>909</v>
      </c>
      <c r="B149" s="76" t="s">
        <v>837</v>
      </c>
      <c r="C149" s="77">
        <v>12</v>
      </c>
      <c r="D149" s="77" t="s">
        <v>1560</v>
      </c>
      <c r="E149" s="77" t="s">
        <v>528</v>
      </c>
      <c r="F149" s="77" t="s">
        <v>186</v>
      </c>
      <c r="G149" s="107">
        <v>0.72</v>
      </c>
      <c r="H149" s="79"/>
      <c r="I149" s="79"/>
      <c r="J149" s="100"/>
    </row>
    <row r="150" spans="1:10" ht="14.5" x14ac:dyDescent="0.35">
      <c r="A150" s="76" t="s">
        <v>909</v>
      </c>
      <c r="B150" s="76" t="s">
        <v>835</v>
      </c>
      <c r="C150" s="77">
        <v>12</v>
      </c>
      <c r="D150" s="77" t="s">
        <v>995</v>
      </c>
      <c r="E150" s="77" t="s">
        <v>528</v>
      </c>
      <c r="F150" s="77" t="s">
        <v>186</v>
      </c>
      <c r="G150" s="107">
        <v>0.48</v>
      </c>
      <c r="H150" s="79"/>
      <c r="I150" s="79"/>
      <c r="J150" s="100"/>
    </row>
    <row r="151" spans="1:10" ht="14.5" x14ac:dyDescent="0.35">
      <c r="A151" s="59" t="s">
        <v>910</v>
      </c>
      <c r="B151" s="59" t="s">
        <v>467</v>
      </c>
      <c r="C151" s="60">
        <v>6</v>
      </c>
      <c r="D151" s="60" t="s">
        <v>981</v>
      </c>
      <c r="E151" s="60" t="s">
        <v>522</v>
      </c>
      <c r="F151" s="60" t="s">
        <v>32</v>
      </c>
      <c r="G151" s="71">
        <v>1.2</v>
      </c>
      <c r="H151" s="70">
        <f>SUM(G151:G158)</f>
        <v>2.2400000000000002</v>
      </c>
      <c r="I151" s="70">
        <f>H151*30</f>
        <v>67.2</v>
      </c>
      <c r="J151" s="56"/>
    </row>
    <row r="152" spans="1:10" ht="14.5" x14ac:dyDescent="0.35">
      <c r="A152" s="59" t="s">
        <v>910</v>
      </c>
      <c r="B152" s="59" t="s">
        <v>838</v>
      </c>
      <c r="C152" s="60">
        <v>9</v>
      </c>
      <c r="D152" s="60" t="s">
        <v>995</v>
      </c>
      <c r="E152" s="60" t="s">
        <v>528</v>
      </c>
      <c r="F152" s="60" t="s">
        <v>186</v>
      </c>
      <c r="G152" s="71">
        <v>0.54</v>
      </c>
      <c r="H152" s="70">
        <f>SUM(G151:G163)</f>
        <v>2.64</v>
      </c>
      <c r="I152" s="70">
        <f>H152*30</f>
        <v>79.2</v>
      </c>
      <c r="J152" s="56"/>
    </row>
    <row r="153" spans="1:10" ht="14.5" x14ac:dyDescent="0.35">
      <c r="A153" s="59" t="s">
        <v>910</v>
      </c>
      <c r="B153" s="59" t="s">
        <v>835</v>
      </c>
      <c r="C153" s="60">
        <v>9</v>
      </c>
      <c r="D153" s="60" t="s">
        <v>995</v>
      </c>
      <c r="E153" s="60" t="s">
        <v>528</v>
      </c>
      <c r="F153" s="60" t="s">
        <v>186</v>
      </c>
      <c r="G153" s="71">
        <v>0.36</v>
      </c>
      <c r="H153" s="70"/>
      <c r="I153" s="70"/>
      <c r="J153" s="56"/>
    </row>
    <row r="154" spans="1:10" ht="14.5" x14ac:dyDescent="0.35">
      <c r="A154" s="59" t="s">
        <v>910</v>
      </c>
      <c r="B154" s="59" t="s">
        <v>682</v>
      </c>
      <c r="C154" s="60" t="s">
        <v>695</v>
      </c>
      <c r="D154" s="60" t="s">
        <v>986</v>
      </c>
      <c r="E154" s="60" t="s">
        <v>520</v>
      </c>
      <c r="F154" s="60" t="s">
        <v>266</v>
      </c>
      <c r="G154" s="71">
        <v>0.02</v>
      </c>
      <c r="H154" s="70"/>
      <c r="I154" s="70"/>
      <c r="J154" s="56"/>
    </row>
    <row r="155" spans="1:10" ht="14.5" x14ac:dyDescent="0.35">
      <c r="A155" s="59" t="s">
        <v>910</v>
      </c>
      <c r="B155" s="59" t="s">
        <v>699</v>
      </c>
      <c r="C155" s="60">
        <v>1</v>
      </c>
      <c r="D155" s="60" t="s">
        <v>990</v>
      </c>
      <c r="E155" s="60" t="s">
        <v>9</v>
      </c>
      <c r="F155" s="60" t="s">
        <v>139</v>
      </c>
      <c r="G155" s="68"/>
      <c r="H155" s="70"/>
      <c r="I155" s="70"/>
      <c r="J155" s="56"/>
    </row>
    <row r="156" spans="1:10" ht="14.5" x14ac:dyDescent="0.35">
      <c r="A156" s="59" t="s">
        <v>910</v>
      </c>
      <c r="B156" s="59" t="s">
        <v>684</v>
      </c>
      <c r="C156" s="60">
        <v>2</v>
      </c>
      <c r="D156" s="60" t="s">
        <v>992</v>
      </c>
      <c r="E156" s="60" t="s">
        <v>522</v>
      </c>
      <c r="F156" s="60" t="s">
        <v>32</v>
      </c>
      <c r="G156" s="71">
        <v>0.12</v>
      </c>
      <c r="H156" s="70"/>
      <c r="I156" s="70"/>
      <c r="J156" s="56"/>
    </row>
    <row r="157" spans="1:10" ht="14.5" x14ac:dyDescent="0.35">
      <c r="A157" s="59" t="s">
        <v>910</v>
      </c>
      <c r="B157" s="59" t="s">
        <v>836</v>
      </c>
      <c r="C157" s="60">
        <v>1</v>
      </c>
      <c r="D157" s="60" t="s">
        <v>990</v>
      </c>
      <c r="E157" s="60" t="s">
        <v>9</v>
      </c>
      <c r="F157" s="60" t="s">
        <v>139</v>
      </c>
      <c r="G157" s="68"/>
      <c r="H157" s="70"/>
      <c r="I157" s="70"/>
      <c r="J157" s="56"/>
    </row>
    <row r="158" spans="1:10" ht="14.5" x14ac:dyDescent="0.35">
      <c r="A158" s="59" t="s">
        <v>910</v>
      </c>
      <c r="B158" s="59" t="s">
        <v>789</v>
      </c>
      <c r="C158" s="60" t="s">
        <v>639</v>
      </c>
      <c r="D158" s="60" t="s">
        <v>123</v>
      </c>
      <c r="E158" s="60" t="s">
        <v>514</v>
      </c>
      <c r="F158" s="60" t="s">
        <v>514</v>
      </c>
      <c r="G158" s="71"/>
      <c r="H158" s="70"/>
      <c r="I158" s="70"/>
      <c r="J158" s="56"/>
    </row>
    <row r="159" spans="1:10" ht="14.5" x14ac:dyDescent="0.35">
      <c r="A159" s="59" t="s">
        <v>910</v>
      </c>
      <c r="B159" s="59" t="s">
        <v>791</v>
      </c>
      <c r="C159" s="60">
        <v>5</v>
      </c>
      <c r="D159" s="60" t="s">
        <v>978</v>
      </c>
      <c r="E159" s="60" t="s">
        <v>35</v>
      </c>
      <c r="F159" s="60" t="s">
        <v>35</v>
      </c>
      <c r="G159" s="71">
        <v>0.1</v>
      </c>
      <c r="H159" s="70"/>
      <c r="I159" s="70"/>
      <c r="J159" s="56"/>
    </row>
    <row r="160" spans="1:10" ht="14.5" x14ac:dyDescent="0.35">
      <c r="A160" s="59" t="s">
        <v>910</v>
      </c>
      <c r="B160" s="59" t="s">
        <v>839</v>
      </c>
      <c r="C160" s="60" t="s">
        <v>755</v>
      </c>
      <c r="D160" s="60" t="s">
        <v>980</v>
      </c>
      <c r="E160" s="60" t="s">
        <v>15</v>
      </c>
      <c r="F160" s="60" t="s">
        <v>15</v>
      </c>
      <c r="G160" s="71">
        <v>0.02</v>
      </c>
      <c r="H160" s="70"/>
      <c r="I160" s="70"/>
      <c r="J160" s="56"/>
    </row>
    <row r="161" spans="1:10" ht="14.5" x14ac:dyDescent="0.35">
      <c r="A161" s="59" t="s">
        <v>910</v>
      </c>
      <c r="B161" s="59" t="s">
        <v>840</v>
      </c>
      <c r="C161" s="60" t="s">
        <v>634</v>
      </c>
      <c r="D161" s="60" t="s">
        <v>983</v>
      </c>
      <c r="E161" s="60" t="s">
        <v>485</v>
      </c>
      <c r="F161" s="60" t="s">
        <v>485</v>
      </c>
      <c r="G161" s="68"/>
      <c r="H161" s="70"/>
      <c r="I161" s="70"/>
      <c r="J161" s="56"/>
    </row>
    <row r="162" spans="1:10" ht="14.5" x14ac:dyDescent="0.35">
      <c r="A162" s="59" t="s">
        <v>910</v>
      </c>
      <c r="B162" s="59" t="s">
        <v>841</v>
      </c>
      <c r="C162" s="60">
        <v>4</v>
      </c>
      <c r="D162" s="60" t="s">
        <v>981</v>
      </c>
      <c r="E162" s="60" t="s">
        <v>66</v>
      </c>
      <c r="F162" s="60" t="s">
        <v>66</v>
      </c>
      <c r="G162" s="71">
        <v>0.03</v>
      </c>
      <c r="H162" s="70"/>
      <c r="I162" s="70"/>
      <c r="J162" s="56"/>
    </row>
    <row r="163" spans="1:10" ht="14.5" x14ac:dyDescent="0.35">
      <c r="A163" s="59" t="s">
        <v>910</v>
      </c>
      <c r="B163" s="59" t="s">
        <v>842</v>
      </c>
      <c r="C163" s="60" t="s">
        <v>639</v>
      </c>
      <c r="D163" s="60" t="s">
        <v>971</v>
      </c>
      <c r="E163" s="60" t="s">
        <v>719</v>
      </c>
      <c r="F163" s="60" t="s">
        <v>719</v>
      </c>
      <c r="G163" s="71">
        <v>0.25</v>
      </c>
      <c r="H163" s="70"/>
      <c r="I163" s="70"/>
      <c r="J163" s="56"/>
    </row>
    <row r="164" spans="1:10" ht="14.5" x14ac:dyDescent="0.35">
      <c r="A164" s="76" t="s">
        <v>881</v>
      </c>
      <c r="B164" s="76" t="s">
        <v>699</v>
      </c>
      <c r="C164" s="77">
        <v>1</v>
      </c>
      <c r="D164" s="77" t="s">
        <v>990</v>
      </c>
      <c r="E164" s="77" t="s">
        <v>9</v>
      </c>
      <c r="F164" s="77" t="s">
        <v>139</v>
      </c>
      <c r="G164" s="107"/>
      <c r="H164" s="79">
        <f>SUM(G164:G172)</f>
        <v>1.1200000000000001</v>
      </c>
      <c r="I164" s="79">
        <f>H164*30</f>
        <v>33.6</v>
      </c>
      <c r="J164" s="100"/>
    </row>
    <row r="165" spans="1:10" ht="14.5" x14ac:dyDescent="0.35">
      <c r="A165" s="76" t="s">
        <v>881</v>
      </c>
      <c r="B165" s="76" t="s">
        <v>644</v>
      </c>
      <c r="C165" s="77">
        <v>5</v>
      </c>
      <c r="D165" s="77" t="s">
        <v>994</v>
      </c>
      <c r="E165" s="77" t="s">
        <v>523</v>
      </c>
      <c r="F165" s="77" t="s">
        <v>9</v>
      </c>
      <c r="G165" s="107"/>
      <c r="H165" s="79"/>
      <c r="I165" s="79"/>
      <c r="J165" s="100"/>
    </row>
    <row r="166" spans="1:10" ht="14.5" x14ac:dyDescent="0.35">
      <c r="A166" s="76" t="s">
        <v>881</v>
      </c>
      <c r="B166" s="76" t="s">
        <v>153</v>
      </c>
      <c r="C166" s="77">
        <v>1</v>
      </c>
      <c r="D166" s="77" t="s">
        <v>990</v>
      </c>
      <c r="E166" s="77" t="s">
        <v>9</v>
      </c>
      <c r="F166" s="77" t="s">
        <v>139</v>
      </c>
      <c r="G166" s="107"/>
      <c r="H166" s="79"/>
      <c r="I166" s="79"/>
      <c r="J166" s="100"/>
    </row>
    <row r="167" spans="1:10" ht="14.5" x14ac:dyDescent="0.35">
      <c r="A167" s="76" t="s">
        <v>881</v>
      </c>
      <c r="B167" s="76" t="s">
        <v>155</v>
      </c>
      <c r="C167" s="77">
        <v>1</v>
      </c>
      <c r="D167" s="77" t="s">
        <v>988</v>
      </c>
      <c r="E167" s="77" t="s">
        <v>9</v>
      </c>
      <c r="F167" s="77" t="s">
        <v>139</v>
      </c>
      <c r="G167" s="107"/>
      <c r="H167" s="79"/>
      <c r="I167" s="79"/>
      <c r="J167" s="100"/>
    </row>
    <row r="168" spans="1:10" ht="14.5" x14ac:dyDescent="0.35">
      <c r="A168" s="76" t="s">
        <v>881</v>
      </c>
      <c r="B168" s="76" t="s">
        <v>925</v>
      </c>
      <c r="C168" s="77">
        <v>10</v>
      </c>
      <c r="D168" s="77" t="s">
        <v>980</v>
      </c>
      <c r="E168" s="77" t="s">
        <v>926</v>
      </c>
      <c r="F168" s="77" t="s">
        <v>927</v>
      </c>
      <c r="G168" s="83">
        <v>0.1</v>
      </c>
      <c r="H168" s="79"/>
      <c r="I168" s="79"/>
      <c r="J168" s="100" t="s">
        <v>729</v>
      </c>
    </row>
    <row r="169" spans="1:10" ht="14.5" x14ac:dyDescent="0.35">
      <c r="A169" s="76" t="s">
        <v>881</v>
      </c>
      <c r="B169" s="76" t="s">
        <v>170</v>
      </c>
      <c r="C169" s="77">
        <v>2</v>
      </c>
      <c r="D169" s="77" t="s">
        <v>978</v>
      </c>
      <c r="E169" s="77" t="s">
        <v>35</v>
      </c>
      <c r="F169" s="77" t="s">
        <v>35</v>
      </c>
      <c r="G169" s="83">
        <v>0.04</v>
      </c>
      <c r="H169" s="79"/>
      <c r="I169" s="79"/>
      <c r="J169" s="100"/>
    </row>
    <row r="170" spans="1:10" ht="14.5" x14ac:dyDescent="0.35">
      <c r="A170" s="76" t="s">
        <v>881</v>
      </c>
      <c r="B170" s="76" t="s">
        <v>635</v>
      </c>
      <c r="C170" s="77">
        <v>1</v>
      </c>
      <c r="D170" s="77" t="s">
        <v>990</v>
      </c>
      <c r="E170" s="77" t="s">
        <v>9</v>
      </c>
      <c r="F170" s="77" t="s">
        <v>139</v>
      </c>
      <c r="G170" s="107"/>
      <c r="H170" s="79"/>
      <c r="I170" s="79"/>
      <c r="J170" s="100"/>
    </row>
    <row r="171" spans="1:10" ht="14.5" x14ac:dyDescent="0.35">
      <c r="A171" s="76" t="s">
        <v>881</v>
      </c>
      <c r="B171" s="76" t="s">
        <v>647</v>
      </c>
      <c r="C171" s="77">
        <v>2</v>
      </c>
      <c r="D171" s="77" t="s">
        <v>486</v>
      </c>
      <c r="E171" s="77" t="s">
        <v>607</v>
      </c>
      <c r="F171" s="77" t="s">
        <v>21</v>
      </c>
      <c r="G171" s="83">
        <v>0.86</v>
      </c>
      <c r="H171" s="99"/>
      <c r="I171" s="99"/>
      <c r="J171" s="100"/>
    </row>
    <row r="172" spans="1:10" ht="14.5" x14ac:dyDescent="0.35">
      <c r="A172" s="76" t="s">
        <v>881</v>
      </c>
      <c r="B172" s="76" t="s">
        <v>578</v>
      </c>
      <c r="C172" s="77" t="s">
        <v>645</v>
      </c>
      <c r="D172" s="77" t="s">
        <v>520</v>
      </c>
      <c r="E172" s="77" t="s">
        <v>520</v>
      </c>
      <c r="F172" s="77" t="s">
        <v>266</v>
      </c>
      <c r="G172" s="83">
        <v>0.12</v>
      </c>
      <c r="H172" s="99"/>
      <c r="I172" s="99"/>
      <c r="J172" s="100"/>
    </row>
    <row r="173" spans="1:10" ht="14.5" x14ac:dyDescent="0.35">
      <c r="A173" s="59" t="s">
        <v>890</v>
      </c>
      <c r="B173" s="59" t="s">
        <v>788</v>
      </c>
      <c r="C173" s="60">
        <v>2</v>
      </c>
      <c r="D173" s="60" t="s">
        <v>995</v>
      </c>
      <c r="E173" s="60" t="s">
        <v>528</v>
      </c>
      <c r="F173" s="60" t="s">
        <v>186</v>
      </c>
      <c r="G173" s="68">
        <v>0.46</v>
      </c>
      <c r="H173" s="69">
        <f>SUM(G173:G191)</f>
        <v>4.2</v>
      </c>
      <c r="I173" s="69">
        <f>H173*30</f>
        <v>126</v>
      </c>
      <c r="J173" s="56"/>
    </row>
    <row r="174" spans="1:10" ht="14.5" x14ac:dyDescent="0.35">
      <c r="A174" s="59" t="s">
        <v>890</v>
      </c>
      <c r="B174" s="59" t="s">
        <v>248</v>
      </c>
      <c r="C174" s="60">
        <v>1</v>
      </c>
      <c r="D174" s="60" t="s">
        <v>995</v>
      </c>
      <c r="E174" s="60" t="s">
        <v>524</v>
      </c>
      <c r="F174" s="60" t="s">
        <v>206</v>
      </c>
      <c r="G174" s="68">
        <v>0.75</v>
      </c>
      <c r="H174" s="69">
        <f>SUM(G173:G194)</f>
        <v>4.2300000000000004</v>
      </c>
      <c r="I174" s="69">
        <f>H174*30</f>
        <v>126.9</v>
      </c>
      <c r="J174" s="56"/>
    </row>
    <row r="175" spans="1:10" ht="14.5" x14ac:dyDescent="0.35">
      <c r="A175" s="59" t="s">
        <v>890</v>
      </c>
      <c r="B175" s="59" t="s">
        <v>243</v>
      </c>
      <c r="C175" s="60">
        <v>1</v>
      </c>
      <c r="D175" s="60" t="s">
        <v>984</v>
      </c>
      <c r="E175" s="60" t="s">
        <v>524</v>
      </c>
      <c r="F175" s="60" t="s">
        <v>206</v>
      </c>
      <c r="G175" s="68">
        <v>1.1399999999999999</v>
      </c>
      <c r="H175" s="69"/>
      <c r="I175" s="69"/>
      <c r="J175" s="56"/>
    </row>
    <row r="176" spans="1:10" ht="14.5" x14ac:dyDescent="0.35">
      <c r="A176" s="59" t="s">
        <v>890</v>
      </c>
      <c r="B176" s="59" t="s">
        <v>782</v>
      </c>
      <c r="C176" s="60">
        <v>1</v>
      </c>
      <c r="D176" s="60" t="s">
        <v>122</v>
      </c>
      <c r="E176" s="60" t="s">
        <v>122</v>
      </c>
      <c r="F176" s="60" t="s">
        <v>330</v>
      </c>
      <c r="G176" s="68"/>
      <c r="H176" s="69"/>
      <c r="I176" s="69"/>
      <c r="J176" s="56"/>
    </row>
    <row r="177" spans="1:10" ht="14.5" x14ac:dyDescent="0.35">
      <c r="A177" s="59" t="s">
        <v>890</v>
      </c>
      <c r="B177" s="56" t="s">
        <v>783</v>
      </c>
      <c r="C177" s="80">
        <v>1</v>
      </c>
      <c r="D177" s="60" t="s">
        <v>486</v>
      </c>
      <c r="E177" s="56" t="s">
        <v>607</v>
      </c>
      <c r="F177" s="56" t="s">
        <v>21</v>
      </c>
      <c r="G177" s="104">
        <v>0.85</v>
      </c>
      <c r="H177" s="104"/>
      <c r="I177" s="104"/>
      <c r="J177" s="56"/>
    </row>
    <row r="178" spans="1:10" ht="14.5" x14ac:dyDescent="0.35">
      <c r="A178" s="59" t="s">
        <v>890</v>
      </c>
      <c r="B178" s="59" t="s">
        <v>509</v>
      </c>
      <c r="C178" s="60">
        <v>2</v>
      </c>
      <c r="D178" s="60" t="s">
        <v>983</v>
      </c>
      <c r="E178" s="60" t="s">
        <v>485</v>
      </c>
      <c r="F178" s="60" t="s">
        <v>485</v>
      </c>
      <c r="G178" s="68"/>
      <c r="H178" s="70"/>
      <c r="I178" s="70"/>
      <c r="J178" s="56"/>
    </row>
    <row r="179" spans="1:10" ht="14.5" x14ac:dyDescent="0.35">
      <c r="A179" s="59" t="s">
        <v>890</v>
      </c>
      <c r="B179" s="59" t="s">
        <v>278</v>
      </c>
      <c r="C179" s="60" t="s">
        <v>645</v>
      </c>
      <c r="D179" s="60" t="s">
        <v>986</v>
      </c>
      <c r="E179" s="60" t="s">
        <v>630</v>
      </c>
      <c r="F179" s="60" t="s">
        <v>103</v>
      </c>
      <c r="G179" s="71">
        <v>0.02</v>
      </c>
      <c r="H179" s="70"/>
      <c r="I179" s="70"/>
      <c r="J179" s="56"/>
    </row>
    <row r="180" spans="1:10" ht="14.5" x14ac:dyDescent="0.35">
      <c r="A180" s="59" t="s">
        <v>890</v>
      </c>
      <c r="B180" s="59" t="s">
        <v>578</v>
      </c>
      <c r="C180" s="60" t="s">
        <v>645</v>
      </c>
      <c r="D180" s="60" t="s">
        <v>520</v>
      </c>
      <c r="E180" s="60" t="s">
        <v>520</v>
      </c>
      <c r="F180" s="60" t="s">
        <v>266</v>
      </c>
      <c r="G180" s="71">
        <v>0.12</v>
      </c>
      <c r="H180" s="70"/>
      <c r="I180" s="70"/>
      <c r="J180" s="56"/>
    </row>
    <row r="181" spans="1:10" ht="14.5" x14ac:dyDescent="0.35">
      <c r="A181" s="59" t="s">
        <v>890</v>
      </c>
      <c r="B181" s="59" t="s">
        <v>170</v>
      </c>
      <c r="C181" s="60">
        <v>2</v>
      </c>
      <c r="D181" s="60" t="s">
        <v>978</v>
      </c>
      <c r="E181" s="60" t="s">
        <v>35</v>
      </c>
      <c r="F181" s="60" t="s">
        <v>35</v>
      </c>
      <c r="G181" s="71">
        <v>0.04</v>
      </c>
      <c r="H181" s="70"/>
      <c r="I181" s="70"/>
      <c r="J181" s="56"/>
    </row>
    <row r="182" spans="1:10" ht="14.5" x14ac:dyDescent="0.35">
      <c r="A182" s="59" t="s">
        <v>890</v>
      </c>
      <c r="B182" s="59" t="s">
        <v>784</v>
      </c>
      <c r="C182" s="60">
        <v>5</v>
      </c>
      <c r="D182" s="60" t="s">
        <v>971</v>
      </c>
      <c r="E182" s="60" t="s">
        <v>764</v>
      </c>
      <c r="F182" s="60" t="s">
        <v>785</v>
      </c>
      <c r="G182" s="71">
        <v>0.45</v>
      </c>
      <c r="H182" s="70"/>
      <c r="I182" s="70"/>
      <c r="J182" s="56"/>
    </row>
    <row r="183" spans="1:10" ht="14.5" x14ac:dyDescent="0.35">
      <c r="A183" s="59" t="s">
        <v>890</v>
      </c>
      <c r="B183" s="59" t="s">
        <v>614</v>
      </c>
      <c r="C183" s="60">
        <v>1</v>
      </c>
      <c r="D183" s="60" t="s">
        <v>993</v>
      </c>
      <c r="E183" s="60" t="s">
        <v>4</v>
      </c>
      <c r="F183" s="60" t="s">
        <v>255</v>
      </c>
      <c r="G183" s="68">
        <v>0.1</v>
      </c>
      <c r="H183" s="70"/>
      <c r="I183" s="70"/>
      <c r="J183" s="56"/>
    </row>
    <row r="184" spans="1:10" ht="14.5" x14ac:dyDescent="0.35">
      <c r="A184" s="59" t="s">
        <v>890</v>
      </c>
      <c r="B184" s="59" t="s">
        <v>766</v>
      </c>
      <c r="C184" s="60">
        <v>2</v>
      </c>
      <c r="D184" s="60" t="s">
        <v>979</v>
      </c>
      <c r="E184" s="60" t="s">
        <v>24</v>
      </c>
      <c r="F184" s="60" t="s">
        <v>24</v>
      </c>
      <c r="G184" s="71">
        <v>0.02</v>
      </c>
      <c r="H184" s="70"/>
      <c r="I184" s="70"/>
      <c r="J184" s="56"/>
    </row>
    <row r="185" spans="1:10" ht="14.5" x14ac:dyDescent="0.35">
      <c r="A185" s="59" t="s">
        <v>890</v>
      </c>
      <c r="B185" s="59" t="s">
        <v>644</v>
      </c>
      <c r="C185" s="60">
        <v>3</v>
      </c>
      <c r="D185" s="60" t="s">
        <v>994</v>
      </c>
      <c r="E185" s="60" t="s">
        <v>523</v>
      </c>
      <c r="F185" s="60" t="s">
        <v>9</v>
      </c>
      <c r="G185" s="68"/>
      <c r="H185" s="70"/>
      <c r="I185" s="70"/>
      <c r="J185" s="56"/>
    </row>
    <row r="186" spans="1:10" ht="14.5" x14ac:dyDescent="0.35">
      <c r="A186" s="59" t="s">
        <v>890</v>
      </c>
      <c r="B186" s="59" t="s">
        <v>18</v>
      </c>
      <c r="C186" s="60" t="s">
        <v>639</v>
      </c>
      <c r="D186" s="60" t="s">
        <v>994</v>
      </c>
      <c r="E186" s="60" t="s">
        <v>523</v>
      </c>
      <c r="F186" s="60" t="s">
        <v>9</v>
      </c>
      <c r="G186" s="68"/>
      <c r="H186" s="70"/>
      <c r="I186" s="70"/>
      <c r="J186" s="56"/>
    </row>
    <row r="187" spans="1:10" ht="14.5" x14ac:dyDescent="0.35">
      <c r="A187" s="59" t="s">
        <v>890</v>
      </c>
      <c r="B187" s="59" t="s">
        <v>772</v>
      </c>
      <c r="C187" s="60">
        <v>5</v>
      </c>
      <c r="D187" s="60" t="s">
        <v>978</v>
      </c>
      <c r="E187" s="60" t="s">
        <v>35</v>
      </c>
      <c r="F187" s="60" t="s">
        <v>35</v>
      </c>
      <c r="G187" s="71">
        <v>0.15</v>
      </c>
      <c r="H187" s="70"/>
      <c r="I187" s="70"/>
      <c r="J187" s="56"/>
    </row>
    <row r="188" spans="1:10" ht="14.5" x14ac:dyDescent="0.35">
      <c r="A188" s="59" t="s">
        <v>890</v>
      </c>
      <c r="B188" s="59" t="s">
        <v>786</v>
      </c>
      <c r="C188" s="60">
        <v>2</v>
      </c>
      <c r="D188" s="60" t="s">
        <v>981</v>
      </c>
      <c r="E188" s="60" t="s">
        <v>66</v>
      </c>
      <c r="F188" s="60" t="s">
        <v>66</v>
      </c>
      <c r="G188" s="71">
        <v>0.04</v>
      </c>
      <c r="H188" s="70"/>
      <c r="I188" s="70"/>
      <c r="J188" s="56"/>
    </row>
    <row r="189" spans="1:10" ht="14.5" x14ac:dyDescent="0.35">
      <c r="A189" s="59" t="s">
        <v>890</v>
      </c>
      <c r="B189" s="59" t="s">
        <v>767</v>
      </c>
      <c r="C189" s="60">
        <v>2</v>
      </c>
      <c r="D189" s="60" t="s">
        <v>991</v>
      </c>
      <c r="E189" s="60" t="s">
        <v>186</v>
      </c>
      <c r="F189" s="60" t="s">
        <v>27</v>
      </c>
      <c r="G189" s="71">
        <v>0.06</v>
      </c>
      <c r="H189" s="70"/>
      <c r="I189" s="70"/>
      <c r="J189" s="56"/>
    </row>
    <row r="190" spans="1:10" ht="14.5" x14ac:dyDescent="0.35">
      <c r="A190" s="59" t="s">
        <v>890</v>
      </c>
      <c r="B190" s="59" t="s">
        <v>635</v>
      </c>
      <c r="C190" s="60">
        <v>1</v>
      </c>
      <c r="D190" s="60" t="s">
        <v>990</v>
      </c>
      <c r="E190" s="60" t="s">
        <v>9</v>
      </c>
      <c r="F190" s="60" t="s">
        <v>139</v>
      </c>
      <c r="G190" s="68"/>
      <c r="H190" s="69"/>
      <c r="I190" s="69"/>
      <c r="J190" s="56"/>
    </row>
    <row r="191" spans="1:10" ht="14.5" x14ac:dyDescent="0.35">
      <c r="A191" s="59" t="s">
        <v>890</v>
      </c>
      <c r="B191" s="59" t="s">
        <v>756</v>
      </c>
      <c r="C191" s="60">
        <v>1</v>
      </c>
      <c r="D191" s="60" t="s">
        <v>122</v>
      </c>
      <c r="E191" s="60" t="s">
        <v>122</v>
      </c>
      <c r="F191" s="60" t="s">
        <v>330</v>
      </c>
      <c r="G191" s="68"/>
      <c r="H191" s="69"/>
      <c r="I191" s="69"/>
      <c r="J191" s="56"/>
    </row>
    <row r="192" spans="1:10" ht="14.5" x14ac:dyDescent="0.35">
      <c r="A192" s="59" t="s">
        <v>890</v>
      </c>
      <c r="B192" s="59" t="s">
        <v>787</v>
      </c>
      <c r="C192" s="60">
        <v>2</v>
      </c>
      <c r="D192" s="60" t="s">
        <v>1561</v>
      </c>
      <c r="E192" s="60" t="s">
        <v>678</v>
      </c>
      <c r="F192" s="60" t="s">
        <v>678</v>
      </c>
      <c r="G192" s="68"/>
      <c r="H192" s="70"/>
      <c r="I192" s="70"/>
      <c r="J192" s="56"/>
    </row>
    <row r="193" spans="1:10" ht="14.5" x14ac:dyDescent="0.35">
      <c r="A193" s="59" t="s">
        <v>890</v>
      </c>
      <c r="B193" s="59" t="s">
        <v>770</v>
      </c>
      <c r="C193" s="60" t="s">
        <v>639</v>
      </c>
      <c r="D193" s="60" t="s">
        <v>993</v>
      </c>
      <c r="E193" s="60" t="s">
        <v>4</v>
      </c>
      <c r="F193" s="60" t="s">
        <v>255</v>
      </c>
      <c r="G193" s="71"/>
      <c r="H193" s="70"/>
      <c r="I193" s="70"/>
      <c r="J193" s="56"/>
    </row>
    <row r="194" spans="1:10" ht="14.5" x14ac:dyDescent="0.35">
      <c r="A194" s="59" t="s">
        <v>890</v>
      </c>
      <c r="B194" s="59" t="s">
        <v>716</v>
      </c>
      <c r="C194" s="60">
        <v>0.5</v>
      </c>
      <c r="D194" s="60" t="s">
        <v>993</v>
      </c>
      <c r="E194" s="60" t="s">
        <v>4</v>
      </c>
      <c r="F194" s="60" t="s">
        <v>255</v>
      </c>
      <c r="G194" s="71">
        <v>0.03</v>
      </c>
      <c r="H194" s="70"/>
      <c r="I194" s="70"/>
      <c r="J194" s="56"/>
    </row>
    <row r="195" spans="1:10" ht="14.5" x14ac:dyDescent="0.35">
      <c r="A195" s="52" t="s">
        <v>882</v>
      </c>
      <c r="B195" s="52" t="s">
        <v>509</v>
      </c>
      <c r="C195" s="53" t="s">
        <v>634</v>
      </c>
      <c r="D195" s="77" t="s">
        <v>983</v>
      </c>
      <c r="E195" s="53" t="s">
        <v>485</v>
      </c>
      <c r="F195" s="53" t="s">
        <v>485</v>
      </c>
      <c r="G195" s="54"/>
      <c r="H195" s="55">
        <f>SUM(G195:G209)</f>
        <v>3.3599999999999994</v>
      </c>
      <c r="I195" s="55">
        <f>H195*30</f>
        <v>100.79999999999998</v>
      </c>
      <c r="J195" s="100"/>
    </row>
    <row r="196" spans="1:10" ht="14.5" x14ac:dyDescent="0.35">
      <c r="A196" s="52" t="s">
        <v>882</v>
      </c>
      <c r="B196" s="52" t="s">
        <v>278</v>
      </c>
      <c r="C196" s="53" t="s">
        <v>645</v>
      </c>
      <c r="D196" s="77" t="s">
        <v>986</v>
      </c>
      <c r="E196" s="53" t="s">
        <v>630</v>
      </c>
      <c r="F196" s="53" t="s">
        <v>103</v>
      </c>
      <c r="G196" s="58">
        <v>0.02</v>
      </c>
      <c r="H196" s="55">
        <f>SUM(G195:G211)</f>
        <v>3.3799999999999994</v>
      </c>
      <c r="I196" s="55">
        <f>H196*30</f>
        <v>101.39999999999998</v>
      </c>
      <c r="J196" s="100"/>
    </row>
    <row r="197" spans="1:10" ht="14.5" x14ac:dyDescent="0.35">
      <c r="A197" s="52" t="s">
        <v>882</v>
      </c>
      <c r="B197" s="52" t="s">
        <v>730</v>
      </c>
      <c r="C197" s="53">
        <v>2</v>
      </c>
      <c r="D197" s="77" t="s">
        <v>996</v>
      </c>
      <c r="E197" s="53" t="s">
        <v>529</v>
      </c>
      <c r="F197" s="53" t="s">
        <v>4</v>
      </c>
      <c r="G197" s="58">
        <v>0.06</v>
      </c>
      <c r="H197" s="55"/>
      <c r="I197" s="55"/>
      <c r="J197" s="100"/>
    </row>
    <row r="198" spans="1:10" ht="14.5" x14ac:dyDescent="0.35">
      <c r="A198" s="76" t="s">
        <v>882</v>
      </c>
      <c r="B198" s="76" t="s">
        <v>731</v>
      </c>
      <c r="C198" s="77">
        <v>3</v>
      </c>
      <c r="D198" s="77" t="s">
        <v>981</v>
      </c>
      <c r="E198" s="77" t="s">
        <v>66</v>
      </c>
      <c r="F198" s="77" t="s">
        <v>66</v>
      </c>
      <c r="G198" s="78">
        <v>0.42</v>
      </c>
      <c r="H198" s="79"/>
      <c r="I198" s="79"/>
      <c r="J198" s="100"/>
    </row>
    <row r="199" spans="1:10" ht="14.5" x14ac:dyDescent="0.35">
      <c r="A199" s="52" t="s">
        <v>882</v>
      </c>
      <c r="B199" s="52" t="s">
        <v>732</v>
      </c>
      <c r="C199" s="53">
        <v>3</v>
      </c>
      <c r="D199" s="77" t="s">
        <v>992</v>
      </c>
      <c r="E199" s="53" t="s">
        <v>522</v>
      </c>
      <c r="F199" s="53"/>
      <c r="G199" s="58">
        <v>0.12</v>
      </c>
      <c r="H199" s="55"/>
      <c r="I199" s="55"/>
      <c r="J199" s="100"/>
    </row>
    <row r="200" spans="1:10" ht="14.5" x14ac:dyDescent="0.35">
      <c r="A200" s="52" t="s">
        <v>882</v>
      </c>
      <c r="B200" s="52" t="s">
        <v>733</v>
      </c>
      <c r="C200" s="53">
        <v>1</v>
      </c>
      <c r="D200" s="77" t="s">
        <v>486</v>
      </c>
      <c r="E200" s="53" t="s">
        <v>607</v>
      </c>
      <c r="F200" s="53" t="s">
        <v>21</v>
      </c>
      <c r="G200" s="66">
        <v>0.7</v>
      </c>
      <c r="H200" s="55"/>
      <c r="I200" s="55"/>
      <c r="J200" s="100"/>
    </row>
    <row r="201" spans="1:10" ht="14.5" x14ac:dyDescent="0.35">
      <c r="A201" s="52" t="s">
        <v>882</v>
      </c>
      <c r="B201" s="52" t="s">
        <v>734</v>
      </c>
      <c r="C201" s="53" t="s">
        <v>735</v>
      </c>
      <c r="D201" s="77" t="s">
        <v>987</v>
      </c>
      <c r="E201" s="53" t="s">
        <v>736</v>
      </c>
      <c r="F201" s="53" t="s">
        <v>263</v>
      </c>
      <c r="G201" s="54">
        <v>0.15</v>
      </c>
      <c r="H201" s="55"/>
      <c r="I201" s="55"/>
      <c r="J201" s="100"/>
    </row>
    <row r="202" spans="1:10" ht="14.5" x14ac:dyDescent="0.35">
      <c r="A202" s="52" t="s">
        <v>882</v>
      </c>
      <c r="B202" s="52" t="s">
        <v>635</v>
      </c>
      <c r="C202" s="53">
        <v>1</v>
      </c>
      <c r="D202" s="77" t="s">
        <v>990</v>
      </c>
      <c r="E202" s="53" t="s">
        <v>9</v>
      </c>
      <c r="F202" s="53" t="s">
        <v>139</v>
      </c>
      <c r="G202" s="54"/>
      <c r="H202" s="55"/>
      <c r="I202" s="55"/>
      <c r="J202" s="100"/>
    </row>
    <row r="203" spans="1:10" ht="14.5" x14ac:dyDescent="0.35">
      <c r="A203" s="52" t="s">
        <v>882</v>
      </c>
      <c r="B203" s="52" t="s">
        <v>737</v>
      </c>
      <c r="C203" s="53" t="s">
        <v>686</v>
      </c>
      <c r="D203" s="77" t="s">
        <v>980</v>
      </c>
      <c r="E203" s="53" t="s">
        <v>15</v>
      </c>
      <c r="F203" s="53" t="s">
        <v>15</v>
      </c>
      <c r="G203" s="58">
        <v>0.2</v>
      </c>
      <c r="H203" s="55"/>
      <c r="I203" s="55"/>
      <c r="J203" s="100"/>
    </row>
    <row r="204" spans="1:10" ht="14.5" x14ac:dyDescent="0.35">
      <c r="A204" s="52" t="s">
        <v>882</v>
      </c>
      <c r="B204" s="52" t="s">
        <v>738</v>
      </c>
      <c r="C204" s="53">
        <v>5</v>
      </c>
      <c r="D204" s="77" t="s">
        <v>995</v>
      </c>
      <c r="E204" s="53" t="s">
        <v>528</v>
      </c>
      <c r="F204" s="53"/>
      <c r="G204" s="58">
        <f>0.08*5</f>
        <v>0.4</v>
      </c>
      <c r="H204" s="55"/>
      <c r="I204" s="55"/>
      <c r="J204" s="100"/>
    </row>
    <row r="205" spans="1:10" ht="14.5" x14ac:dyDescent="0.35">
      <c r="A205" s="52" t="s">
        <v>882</v>
      </c>
      <c r="B205" s="52" t="s">
        <v>739</v>
      </c>
      <c r="C205" s="53">
        <v>10</v>
      </c>
      <c r="D205" s="77" t="s">
        <v>981</v>
      </c>
      <c r="E205" s="53" t="s">
        <v>66</v>
      </c>
      <c r="F205" s="53" t="s">
        <v>66</v>
      </c>
      <c r="G205" s="58">
        <v>0.03</v>
      </c>
      <c r="H205" s="57"/>
      <c r="I205" s="57"/>
      <c r="J205" s="100"/>
    </row>
    <row r="206" spans="1:10" ht="14.5" x14ac:dyDescent="0.35">
      <c r="A206" s="52" t="s">
        <v>882</v>
      </c>
      <c r="B206" s="52" t="s">
        <v>359</v>
      </c>
      <c r="C206" s="53">
        <v>4</v>
      </c>
      <c r="D206" s="77" t="s">
        <v>988</v>
      </c>
      <c r="E206" s="75" t="s">
        <v>32</v>
      </c>
      <c r="F206" s="75" t="s">
        <v>106</v>
      </c>
      <c r="G206" s="58">
        <v>0.44</v>
      </c>
      <c r="H206" s="57"/>
      <c r="I206" s="57"/>
      <c r="J206" s="100"/>
    </row>
    <row r="207" spans="1:10" ht="14.5" x14ac:dyDescent="0.35">
      <c r="A207" s="52" t="s">
        <v>882</v>
      </c>
      <c r="B207" s="52" t="s">
        <v>467</v>
      </c>
      <c r="C207" s="53">
        <v>2</v>
      </c>
      <c r="D207" s="77" t="s">
        <v>981</v>
      </c>
      <c r="E207" s="75" t="s">
        <v>522</v>
      </c>
      <c r="F207" s="75" t="s">
        <v>32</v>
      </c>
      <c r="G207" s="58">
        <v>0.4</v>
      </c>
      <c r="H207" s="57"/>
      <c r="I207" s="57"/>
      <c r="J207" s="100"/>
    </row>
    <row r="208" spans="1:10" ht="14.5" x14ac:dyDescent="0.35">
      <c r="A208" s="52" t="s">
        <v>882</v>
      </c>
      <c r="B208" s="52" t="s">
        <v>644</v>
      </c>
      <c r="C208" s="53" t="s">
        <v>639</v>
      </c>
      <c r="D208" s="77" t="s">
        <v>994</v>
      </c>
      <c r="E208" s="53" t="s">
        <v>523</v>
      </c>
      <c r="F208" s="53" t="s">
        <v>9</v>
      </c>
      <c r="G208" s="58"/>
      <c r="H208" s="57"/>
      <c r="I208" s="57"/>
      <c r="J208" s="100"/>
    </row>
    <row r="209" spans="1:10" ht="14.5" x14ac:dyDescent="0.35">
      <c r="A209" s="52" t="s">
        <v>882</v>
      </c>
      <c r="B209" s="52" t="s">
        <v>740</v>
      </c>
      <c r="C209" s="53" t="s">
        <v>629</v>
      </c>
      <c r="D209" s="77" t="s">
        <v>991</v>
      </c>
      <c r="E209" s="53" t="s">
        <v>186</v>
      </c>
      <c r="F209" s="53" t="s">
        <v>27</v>
      </c>
      <c r="G209" s="58">
        <v>0.42</v>
      </c>
      <c r="H209" s="55"/>
      <c r="I209" s="55"/>
      <c r="J209" s="100"/>
    </row>
    <row r="210" spans="1:10" ht="14.5" x14ac:dyDescent="0.35">
      <c r="A210" s="52" t="s">
        <v>882</v>
      </c>
      <c r="B210" s="52" t="s">
        <v>741</v>
      </c>
      <c r="C210" s="53" t="s">
        <v>645</v>
      </c>
      <c r="D210" s="77" t="s">
        <v>986</v>
      </c>
      <c r="E210" s="53" t="s">
        <v>630</v>
      </c>
      <c r="F210" s="53" t="s">
        <v>103</v>
      </c>
      <c r="G210" s="58">
        <v>0.02</v>
      </c>
      <c r="H210" s="55"/>
      <c r="I210" s="55"/>
      <c r="J210" s="100"/>
    </row>
    <row r="211" spans="1:10" ht="14.5" x14ac:dyDescent="0.35">
      <c r="A211" s="52" t="s">
        <v>882</v>
      </c>
      <c r="B211" s="52" t="s">
        <v>742</v>
      </c>
      <c r="C211" s="53" t="s">
        <v>639</v>
      </c>
      <c r="D211" s="72" t="s">
        <v>1561</v>
      </c>
      <c r="E211" s="67" t="s">
        <v>678</v>
      </c>
      <c r="F211" s="67" t="s">
        <v>678</v>
      </c>
      <c r="G211" s="58"/>
      <c r="H211" s="57"/>
      <c r="I211" s="57"/>
      <c r="J211" s="100"/>
    </row>
    <row r="212" spans="1:10" ht="14.5" x14ac:dyDescent="0.35">
      <c r="A212" s="59" t="s">
        <v>892</v>
      </c>
      <c r="B212" s="59" t="s">
        <v>794</v>
      </c>
      <c r="C212" s="60">
        <v>2</v>
      </c>
      <c r="D212" s="60" t="s">
        <v>1565</v>
      </c>
      <c r="E212" s="60" t="s">
        <v>15</v>
      </c>
      <c r="F212" s="60" t="s">
        <v>15</v>
      </c>
      <c r="G212" s="71">
        <v>0.04</v>
      </c>
      <c r="H212" s="70">
        <f>SUM(G212:G221)</f>
        <v>1.0900000000000001</v>
      </c>
      <c r="I212" s="70">
        <f>H212*30</f>
        <v>32.700000000000003</v>
      </c>
      <c r="J212" s="56"/>
    </row>
    <row r="213" spans="1:10" ht="14.5" x14ac:dyDescent="0.35">
      <c r="A213" s="59" t="s">
        <v>892</v>
      </c>
      <c r="B213" s="59" t="s">
        <v>278</v>
      </c>
      <c r="C213" s="60" t="s">
        <v>645</v>
      </c>
      <c r="D213" s="60" t="s">
        <v>986</v>
      </c>
      <c r="E213" s="60" t="s">
        <v>630</v>
      </c>
      <c r="F213" s="60" t="s">
        <v>103</v>
      </c>
      <c r="G213" s="71">
        <v>0.02</v>
      </c>
      <c r="H213" s="70"/>
      <c r="I213" s="70"/>
      <c r="J213" s="56"/>
    </row>
    <row r="214" spans="1:10" ht="14.5" x14ac:dyDescent="0.35">
      <c r="A214" s="59" t="s">
        <v>892</v>
      </c>
      <c r="B214" s="59" t="s">
        <v>743</v>
      </c>
      <c r="C214" s="60">
        <v>2</v>
      </c>
      <c r="D214" s="60" t="s">
        <v>995</v>
      </c>
      <c r="E214" s="60" t="s">
        <v>528</v>
      </c>
      <c r="F214" s="60" t="s">
        <v>186</v>
      </c>
      <c r="G214" s="71">
        <v>0.38</v>
      </c>
      <c r="H214" s="70"/>
      <c r="I214" s="70"/>
      <c r="J214" s="56"/>
    </row>
    <row r="215" spans="1:10" ht="14.5" x14ac:dyDescent="0.35">
      <c r="A215" s="59" t="s">
        <v>892</v>
      </c>
      <c r="B215" s="59" t="s">
        <v>12</v>
      </c>
      <c r="C215" s="60">
        <v>2</v>
      </c>
      <c r="D215" s="60" t="s">
        <v>996</v>
      </c>
      <c r="E215" s="60" t="s">
        <v>529</v>
      </c>
      <c r="F215" s="60" t="s">
        <v>4</v>
      </c>
      <c r="G215" s="71">
        <v>0.1</v>
      </c>
      <c r="H215" s="70"/>
      <c r="I215" s="70"/>
      <c r="J215" s="56"/>
    </row>
    <row r="216" spans="1:10" ht="14.5" x14ac:dyDescent="0.35">
      <c r="A216" s="59" t="s">
        <v>892</v>
      </c>
      <c r="B216" s="59" t="s">
        <v>774</v>
      </c>
      <c r="C216" s="60" t="s">
        <v>633</v>
      </c>
      <c r="D216" s="60" t="s">
        <v>995</v>
      </c>
      <c r="E216" s="60" t="s">
        <v>528</v>
      </c>
      <c r="F216" s="60" t="s">
        <v>186</v>
      </c>
      <c r="G216" s="71">
        <v>0.39</v>
      </c>
      <c r="H216" s="69"/>
      <c r="I216" s="69"/>
      <c r="J216" s="56"/>
    </row>
    <row r="217" spans="1:10" ht="14.5" x14ac:dyDescent="0.35">
      <c r="A217" s="59" t="s">
        <v>892</v>
      </c>
      <c r="B217" s="59" t="s">
        <v>775</v>
      </c>
      <c r="C217" s="60">
        <v>5</v>
      </c>
      <c r="D217" s="60" t="s">
        <v>984</v>
      </c>
      <c r="E217" s="60" t="s">
        <v>528</v>
      </c>
      <c r="F217" s="60" t="s">
        <v>186</v>
      </c>
      <c r="G217" s="71">
        <v>0.15</v>
      </c>
      <c r="H217" s="70"/>
      <c r="I217" s="70"/>
      <c r="J217" s="56"/>
    </row>
    <row r="218" spans="1:10" ht="14.5" x14ac:dyDescent="0.35">
      <c r="A218" s="59" t="s">
        <v>892</v>
      </c>
      <c r="B218" s="59" t="s">
        <v>644</v>
      </c>
      <c r="C218" s="60">
        <v>5</v>
      </c>
      <c r="D218" s="60" t="s">
        <v>994</v>
      </c>
      <c r="E218" s="60" t="s">
        <v>523</v>
      </c>
      <c r="F218" s="60" t="s">
        <v>9</v>
      </c>
      <c r="G218" s="68"/>
      <c r="H218" s="70"/>
      <c r="I218" s="110"/>
      <c r="J218" s="56"/>
    </row>
    <row r="219" spans="1:10" ht="14.5" x14ac:dyDescent="0.35">
      <c r="A219" s="59" t="s">
        <v>892</v>
      </c>
      <c r="B219" s="59" t="s">
        <v>199</v>
      </c>
      <c r="C219" s="60">
        <v>1</v>
      </c>
      <c r="D219" s="60" t="s">
        <v>990</v>
      </c>
      <c r="E219" s="60" t="s">
        <v>9</v>
      </c>
      <c r="F219" s="60" t="s">
        <v>139</v>
      </c>
      <c r="G219" s="68"/>
      <c r="H219" s="70"/>
      <c r="I219" s="111"/>
      <c r="J219" s="56"/>
    </row>
    <row r="220" spans="1:10" ht="14.5" x14ac:dyDescent="0.35">
      <c r="A220" s="59" t="s">
        <v>892</v>
      </c>
      <c r="B220" s="59" t="s">
        <v>690</v>
      </c>
      <c r="C220" s="60">
        <v>1</v>
      </c>
      <c r="D220" s="60" t="s">
        <v>985</v>
      </c>
      <c r="E220" s="60" t="s">
        <v>630</v>
      </c>
      <c r="F220" s="60" t="s">
        <v>103</v>
      </c>
      <c r="G220" s="68"/>
      <c r="H220" s="70"/>
      <c r="I220" s="69"/>
      <c r="J220" s="56"/>
    </row>
    <row r="221" spans="1:10" ht="14.5" x14ac:dyDescent="0.35">
      <c r="A221" s="59" t="s">
        <v>892</v>
      </c>
      <c r="B221" s="59" t="s">
        <v>175</v>
      </c>
      <c r="C221" s="60" t="s">
        <v>639</v>
      </c>
      <c r="D221" s="60" t="s">
        <v>985</v>
      </c>
      <c r="E221" s="60" t="s">
        <v>630</v>
      </c>
      <c r="F221" s="60" t="s">
        <v>103</v>
      </c>
      <c r="G221" s="68">
        <v>0.01</v>
      </c>
      <c r="H221" s="70"/>
      <c r="I221" s="69"/>
      <c r="J221" s="56"/>
    </row>
    <row r="222" spans="1:10" ht="14.5" x14ac:dyDescent="0.35">
      <c r="A222" s="52" t="s">
        <v>888</v>
      </c>
      <c r="B222" s="52" t="s">
        <v>932</v>
      </c>
      <c r="C222" s="53">
        <v>2</v>
      </c>
      <c r="D222" s="77" t="s">
        <v>995</v>
      </c>
      <c r="E222" s="82" t="s">
        <v>528</v>
      </c>
      <c r="F222" s="82" t="s">
        <v>186</v>
      </c>
      <c r="G222" s="58">
        <v>0.46</v>
      </c>
      <c r="H222" s="55">
        <f>SUM(G222:G234)</f>
        <v>4.3499999999999996</v>
      </c>
      <c r="I222" s="55">
        <f>H222*30</f>
        <v>130.5</v>
      </c>
      <c r="J222" s="100"/>
    </row>
    <row r="223" spans="1:10" ht="14.5" x14ac:dyDescent="0.35">
      <c r="A223" s="52" t="s">
        <v>888</v>
      </c>
      <c r="B223" s="52" t="s">
        <v>933</v>
      </c>
      <c r="C223" s="53">
        <v>1</v>
      </c>
      <c r="D223" s="77" t="s">
        <v>995</v>
      </c>
      <c r="E223" s="53" t="s">
        <v>524</v>
      </c>
      <c r="F223" s="53" t="s">
        <v>206</v>
      </c>
      <c r="G223" s="58">
        <v>0.75</v>
      </c>
      <c r="H223" s="55"/>
      <c r="I223" s="55"/>
      <c r="J223" s="100"/>
    </row>
    <row r="224" spans="1:10" ht="14.5" x14ac:dyDescent="0.35">
      <c r="A224" s="52" t="s">
        <v>888</v>
      </c>
      <c r="B224" s="52" t="s">
        <v>771</v>
      </c>
      <c r="C224" s="53">
        <v>2</v>
      </c>
      <c r="D224" s="77" t="s">
        <v>982</v>
      </c>
      <c r="E224" s="53" t="str">
        <f>E201</f>
        <v>F (Operations Bag)</v>
      </c>
      <c r="F224" s="53" t="s">
        <v>228</v>
      </c>
      <c r="G224" s="58">
        <v>0.14000000000000001</v>
      </c>
      <c r="H224" s="55"/>
      <c r="I224" s="55"/>
      <c r="J224" s="100"/>
    </row>
    <row r="225" spans="1:10" ht="14.5" x14ac:dyDescent="0.35">
      <c r="A225" s="52" t="s">
        <v>888</v>
      </c>
      <c r="B225" s="52" t="s">
        <v>207</v>
      </c>
      <c r="C225" s="53">
        <v>1</v>
      </c>
      <c r="D225" s="77" t="s">
        <v>984</v>
      </c>
      <c r="E225" s="53" t="s">
        <v>524</v>
      </c>
      <c r="F225" s="53" t="s">
        <v>206</v>
      </c>
      <c r="G225" s="58">
        <v>0.92</v>
      </c>
      <c r="H225" s="55"/>
      <c r="I225" s="55"/>
      <c r="J225" s="100"/>
    </row>
    <row r="226" spans="1:10" ht="14.5" x14ac:dyDescent="0.35">
      <c r="A226" s="52" t="s">
        <v>888</v>
      </c>
      <c r="B226" s="52" t="s">
        <v>220</v>
      </c>
      <c r="C226" s="53">
        <v>1</v>
      </c>
      <c r="D226" s="77" t="s">
        <v>984</v>
      </c>
      <c r="E226" s="53" t="s">
        <v>524</v>
      </c>
      <c r="F226" s="53" t="s">
        <v>206</v>
      </c>
      <c r="G226" s="58">
        <v>1</v>
      </c>
      <c r="H226" s="55"/>
      <c r="I226" s="55"/>
      <c r="J226" s="100"/>
    </row>
    <row r="227" spans="1:10" ht="14.5" x14ac:dyDescent="0.35">
      <c r="A227" s="52" t="s">
        <v>888</v>
      </c>
      <c r="B227" s="52" t="s">
        <v>65</v>
      </c>
      <c r="C227" s="53">
        <v>5</v>
      </c>
      <c r="D227" s="77" t="s">
        <v>981</v>
      </c>
      <c r="E227" s="53" t="s">
        <v>66</v>
      </c>
      <c r="F227" s="53" t="s">
        <v>66</v>
      </c>
      <c r="G227" s="58">
        <v>0.1</v>
      </c>
      <c r="H227" s="57"/>
      <c r="I227" s="57"/>
      <c r="J227" s="100"/>
    </row>
    <row r="228" spans="1:10" ht="14.5" x14ac:dyDescent="0.35">
      <c r="A228" s="52" t="s">
        <v>888</v>
      </c>
      <c r="B228" s="52" t="s">
        <v>776</v>
      </c>
      <c r="C228" s="53">
        <v>1</v>
      </c>
      <c r="D228" s="77" t="s">
        <v>995</v>
      </c>
      <c r="E228" s="53" t="s">
        <v>528</v>
      </c>
      <c r="F228" s="53"/>
      <c r="G228" s="58">
        <v>0.79</v>
      </c>
      <c r="H228" s="55"/>
      <c r="I228" s="55"/>
      <c r="J228" s="100"/>
    </row>
    <row r="229" spans="1:10" ht="14.5" x14ac:dyDescent="0.35">
      <c r="A229" s="52" t="s">
        <v>888</v>
      </c>
      <c r="B229" s="52" t="s">
        <v>96</v>
      </c>
      <c r="C229" s="53">
        <v>1</v>
      </c>
      <c r="D229" s="77" t="s">
        <v>981</v>
      </c>
      <c r="E229" s="53" t="s">
        <v>66</v>
      </c>
      <c r="F229" s="53" t="s">
        <v>66</v>
      </c>
      <c r="G229" s="58">
        <v>0.02</v>
      </c>
      <c r="H229" s="55"/>
      <c r="I229" s="57"/>
      <c r="J229" s="100"/>
    </row>
    <row r="230" spans="1:10" ht="14.5" x14ac:dyDescent="0.35">
      <c r="A230" s="52" t="s">
        <v>888</v>
      </c>
      <c r="B230" s="52" t="s">
        <v>777</v>
      </c>
      <c r="C230" s="53" t="s">
        <v>778</v>
      </c>
      <c r="D230" s="77" t="s">
        <v>520</v>
      </c>
      <c r="E230" s="53" t="s">
        <v>779</v>
      </c>
      <c r="F230" s="53" t="s">
        <v>38</v>
      </c>
      <c r="G230" s="58">
        <v>0.14000000000000001</v>
      </c>
      <c r="H230" s="55"/>
      <c r="I230" s="57"/>
      <c r="J230" s="100"/>
    </row>
    <row r="231" spans="1:10" ht="14.5" x14ac:dyDescent="0.35">
      <c r="A231" s="52" t="s">
        <v>888</v>
      </c>
      <c r="B231" s="52" t="s">
        <v>750</v>
      </c>
      <c r="C231" s="53" t="s">
        <v>639</v>
      </c>
      <c r="D231" s="77" t="s">
        <v>993</v>
      </c>
      <c r="E231" s="53" t="s">
        <v>4</v>
      </c>
      <c r="F231" s="53" t="s">
        <v>255</v>
      </c>
      <c r="G231" s="58"/>
      <c r="H231" s="55"/>
      <c r="I231" s="57"/>
      <c r="J231" s="100"/>
    </row>
    <row r="232" spans="1:10" ht="14.5" x14ac:dyDescent="0.35">
      <c r="A232" s="52" t="s">
        <v>888</v>
      </c>
      <c r="B232" s="52" t="s">
        <v>751</v>
      </c>
      <c r="C232" s="53">
        <v>0.5</v>
      </c>
      <c r="D232" s="77" t="s">
        <v>993</v>
      </c>
      <c r="E232" s="53" t="s">
        <v>4</v>
      </c>
      <c r="F232" s="53" t="s">
        <v>255</v>
      </c>
      <c r="G232" s="58">
        <v>0.03</v>
      </c>
      <c r="H232" s="55"/>
      <c r="I232" s="57"/>
      <c r="J232" s="100"/>
    </row>
    <row r="233" spans="1:10" ht="14.5" x14ac:dyDescent="0.35">
      <c r="A233" s="52" t="s">
        <v>888</v>
      </c>
      <c r="B233" s="52" t="s">
        <v>756</v>
      </c>
      <c r="C233" s="53">
        <v>1</v>
      </c>
      <c r="D233" s="77" t="s">
        <v>122</v>
      </c>
      <c r="E233" s="53" t="s">
        <v>122</v>
      </c>
      <c r="F233" s="53" t="s">
        <v>330</v>
      </c>
      <c r="G233" s="58"/>
      <c r="H233" s="55"/>
      <c r="I233" s="57"/>
      <c r="J233" s="100"/>
    </row>
    <row r="234" spans="1:10" ht="14.5" x14ac:dyDescent="0.35">
      <c r="A234" s="52" t="s">
        <v>888</v>
      </c>
      <c r="B234" s="52" t="s">
        <v>780</v>
      </c>
      <c r="C234" s="53" t="s">
        <v>639</v>
      </c>
      <c r="D234" s="77" t="s">
        <v>122</v>
      </c>
      <c r="E234" s="53" t="s">
        <v>122</v>
      </c>
      <c r="F234" s="53" t="s">
        <v>330</v>
      </c>
      <c r="G234" s="58"/>
      <c r="H234" s="55"/>
      <c r="I234" s="57"/>
      <c r="J234" s="100"/>
    </row>
    <row r="235" spans="1:10" ht="14.5" x14ac:dyDescent="0.35">
      <c r="A235" s="59" t="s">
        <v>889</v>
      </c>
      <c r="B235" s="59" t="s">
        <v>246</v>
      </c>
      <c r="C235" s="60">
        <v>1</v>
      </c>
      <c r="D235" s="60" t="s">
        <v>995</v>
      </c>
      <c r="E235" s="60" t="s">
        <v>528</v>
      </c>
      <c r="F235" s="60" t="s">
        <v>186</v>
      </c>
      <c r="G235" s="63">
        <v>1.37</v>
      </c>
      <c r="H235" s="62">
        <f>SUM(G235:G245)</f>
        <v>4.6100000000000003</v>
      </c>
      <c r="I235" s="62">
        <f>H235*30</f>
        <v>138.30000000000001</v>
      </c>
      <c r="J235" s="56"/>
    </row>
    <row r="236" spans="1:10" ht="14.5" x14ac:dyDescent="0.35">
      <c r="A236" s="59" t="s">
        <v>889</v>
      </c>
      <c r="B236" s="59" t="s">
        <v>781</v>
      </c>
      <c r="C236" s="60">
        <v>1</v>
      </c>
      <c r="D236" s="60" t="s">
        <v>984</v>
      </c>
      <c r="E236" s="60" t="s">
        <v>524</v>
      </c>
      <c r="F236" s="60" t="s">
        <v>206</v>
      </c>
      <c r="G236" s="63">
        <v>0.75</v>
      </c>
      <c r="H236" s="62"/>
      <c r="I236" s="62"/>
      <c r="J236" s="56"/>
    </row>
    <row r="237" spans="1:10" ht="14.5" x14ac:dyDescent="0.35">
      <c r="A237" s="59" t="s">
        <v>889</v>
      </c>
      <c r="B237" s="59" t="s">
        <v>771</v>
      </c>
      <c r="C237" s="60">
        <v>4</v>
      </c>
      <c r="D237" s="60" t="s">
        <v>982</v>
      </c>
      <c r="E237" s="60" t="str">
        <f>E224</f>
        <v>F (Operations Bag)</v>
      </c>
      <c r="F237" s="60" t="s">
        <v>228</v>
      </c>
      <c r="G237" s="63">
        <v>0.28000000000000003</v>
      </c>
      <c r="H237" s="62"/>
      <c r="I237" s="62"/>
      <c r="J237" s="56"/>
    </row>
    <row r="238" spans="1:10" ht="14.5" x14ac:dyDescent="0.35">
      <c r="A238" s="59" t="s">
        <v>889</v>
      </c>
      <c r="B238" s="59" t="s">
        <v>273</v>
      </c>
      <c r="C238" s="60">
        <v>5</v>
      </c>
      <c r="D238" s="60" t="s">
        <v>979</v>
      </c>
      <c r="E238" s="60" t="s">
        <v>24</v>
      </c>
      <c r="F238" s="60" t="s">
        <v>24</v>
      </c>
      <c r="G238" s="63">
        <v>7.0000000000000007E-2</v>
      </c>
      <c r="H238" s="62"/>
      <c r="I238" s="62"/>
      <c r="J238" s="56"/>
    </row>
    <row r="239" spans="1:10" ht="14.5" x14ac:dyDescent="0.35">
      <c r="A239" s="59" t="s">
        <v>889</v>
      </c>
      <c r="B239" s="59" t="s">
        <v>207</v>
      </c>
      <c r="C239" s="60">
        <v>1</v>
      </c>
      <c r="D239" s="60" t="s">
        <v>984</v>
      </c>
      <c r="E239" s="60" t="s">
        <v>524</v>
      </c>
      <c r="F239" s="60" t="s">
        <v>206</v>
      </c>
      <c r="G239" s="63">
        <v>0.92</v>
      </c>
      <c r="H239" s="62"/>
      <c r="I239" s="62"/>
      <c r="J239" s="56"/>
    </row>
    <row r="240" spans="1:10" ht="14.5" x14ac:dyDescent="0.35">
      <c r="A240" s="59" t="s">
        <v>889</v>
      </c>
      <c r="B240" s="59" t="s">
        <v>241</v>
      </c>
      <c r="C240" s="60">
        <v>2</v>
      </c>
      <c r="D240" s="60" t="s">
        <v>984</v>
      </c>
      <c r="E240" s="60" t="s">
        <v>524</v>
      </c>
      <c r="F240" s="60" t="s">
        <v>206</v>
      </c>
      <c r="G240" s="63">
        <v>0.14000000000000001</v>
      </c>
      <c r="H240" s="62"/>
      <c r="I240" s="62"/>
      <c r="J240" s="56"/>
    </row>
    <row r="241" spans="1:10" ht="14.5" x14ac:dyDescent="0.35">
      <c r="A241" s="59" t="s">
        <v>889</v>
      </c>
      <c r="B241" s="59" t="s">
        <v>750</v>
      </c>
      <c r="C241" s="60" t="s">
        <v>639</v>
      </c>
      <c r="D241" s="60" t="s">
        <v>993</v>
      </c>
      <c r="E241" s="60" t="s">
        <v>4</v>
      </c>
      <c r="F241" s="60" t="s">
        <v>255</v>
      </c>
      <c r="G241" s="64"/>
      <c r="H241" s="62"/>
      <c r="I241" s="62"/>
      <c r="J241" s="56"/>
    </row>
    <row r="242" spans="1:10" ht="14.5" x14ac:dyDescent="0.35">
      <c r="A242" s="59" t="s">
        <v>889</v>
      </c>
      <c r="B242" s="59" t="s">
        <v>751</v>
      </c>
      <c r="C242" s="60">
        <v>0.5</v>
      </c>
      <c r="D242" s="60" t="s">
        <v>993</v>
      </c>
      <c r="E242" s="60" t="s">
        <v>4</v>
      </c>
      <c r="F242" s="60" t="s">
        <v>255</v>
      </c>
      <c r="G242" s="63">
        <v>0.03</v>
      </c>
      <c r="H242" s="62"/>
      <c r="I242" s="62"/>
      <c r="J242" s="56"/>
    </row>
    <row r="243" spans="1:10" ht="14.5" x14ac:dyDescent="0.35">
      <c r="A243" s="59" t="s">
        <v>889</v>
      </c>
      <c r="B243" s="59" t="s">
        <v>220</v>
      </c>
      <c r="C243" s="60">
        <v>1</v>
      </c>
      <c r="D243" s="60" t="s">
        <v>984</v>
      </c>
      <c r="E243" s="60" t="s">
        <v>524</v>
      </c>
      <c r="F243" s="60" t="s">
        <v>206</v>
      </c>
      <c r="G243" s="63">
        <v>1</v>
      </c>
      <c r="H243" s="62"/>
      <c r="I243" s="62"/>
      <c r="J243" s="56"/>
    </row>
    <row r="244" spans="1:10" ht="14.5" x14ac:dyDescent="0.35">
      <c r="A244" s="59" t="s">
        <v>889</v>
      </c>
      <c r="B244" s="59" t="s">
        <v>161</v>
      </c>
      <c r="C244" s="60">
        <v>1</v>
      </c>
      <c r="D244" s="60" t="s">
        <v>991</v>
      </c>
      <c r="E244" s="60" t="s">
        <v>186</v>
      </c>
      <c r="F244" s="60" t="s">
        <v>27</v>
      </c>
      <c r="G244" s="63">
        <v>0.03</v>
      </c>
      <c r="H244" s="62"/>
      <c r="I244" s="62"/>
      <c r="J244" s="56"/>
    </row>
    <row r="245" spans="1:10" ht="14.5" x14ac:dyDescent="0.35">
      <c r="A245" s="59" t="s">
        <v>889</v>
      </c>
      <c r="B245" s="59" t="s">
        <v>168</v>
      </c>
      <c r="C245" s="60">
        <v>2</v>
      </c>
      <c r="D245" s="60" t="s">
        <v>981</v>
      </c>
      <c r="E245" s="60" t="s">
        <v>66</v>
      </c>
      <c r="F245" s="60" t="s">
        <v>66</v>
      </c>
      <c r="G245" s="63">
        <v>0.02</v>
      </c>
      <c r="H245" s="62"/>
      <c r="I245" s="61"/>
      <c r="J245" s="56"/>
    </row>
    <row r="246" spans="1:10" ht="14.5" x14ac:dyDescent="0.35">
      <c r="A246" s="52" t="s">
        <v>866</v>
      </c>
      <c r="B246" s="52" t="s">
        <v>509</v>
      </c>
      <c r="C246" s="53" t="s">
        <v>675</v>
      </c>
      <c r="D246" s="77" t="s">
        <v>983</v>
      </c>
      <c r="E246" s="53" t="s">
        <v>485</v>
      </c>
      <c r="F246" s="53" t="s">
        <v>485</v>
      </c>
      <c r="G246" s="54"/>
      <c r="H246" s="55">
        <f>SUM(G246:G250)</f>
        <v>2.4</v>
      </c>
      <c r="I246" s="55">
        <f>H246*30</f>
        <v>72</v>
      </c>
      <c r="J246" s="100"/>
    </row>
    <row r="247" spans="1:10" ht="14.5" x14ac:dyDescent="0.35">
      <c r="A247" s="52" t="s">
        <v>866</v>
      </c>
      <c r="B247" s="52" t="s">
        <v>676</v>
      </c>
      <c r="C247" s="53">
        <v>20</v>
      </c>
      <c r="D247" s="77" t="s">
        <v>486</v>
      </c>
      <c r="E247" s="53" t="s">
        <v>607</v>
      </c>
      <c r="F247" s="53" t="s">
        <v>21</v>
      </c>
      <c r="G247" s="54">
        <v>2</v>
      </c>
      <c r="H247" s="55"/>
      <c r="I247" s="55"/>
      <c r="J247" s="100" t="s">
        <v>637</v>
      </c>
    </row>
    <row r="248" spans="1:10" ht="14.5" x14ac:dyDescent="0.35">
      <c r="A248" s="52" t="s">
        <v>866</v>
      </c>
      <c r="B248" s="52" t="s">
        <v>471</v>
      </c>
      <c r="C248" s="53">
        <v>5</v>
      </c>
      <c r="D248" s="77" t="s">
        <v>486</v>
      </c>
      <c r="E248" s="53" t="s">
        <v>607</v>
      </c>
      <c r="F248" s="53" t="s">
        <v>21</v>
      </c>
      <c r="G248" s="58">
        <v>0.4</v>
      </c>
      <c r="H248" s="55"/>
      <c r="I248" s="57"/>
      <c r="J248" s="100"/>
    </row>
    <row r="249" spans="1:10" ht="14.5" x14ac:dyDescent="0.35">
      <c r="A249" s="52" t="s">
        <v>866</v>
      </c>
      <c r="B249" s="52" t="s">
        <v>677</v>
      </c>
      <c r="C249" s="53">
        <v>4</v>
      </c>
      <c r="D249" s="72" t="s">
        <v>1561</v>
      </c>
      <c r="E249" s="67" t="s">
        <v>678</v>
      </c>
      <c r="F249" s="67" t="s">
        <v>678</v>
      </c>
      <c r="G249" s="58"/>
      <c r="H249" s="55"/>
      <c r="I249" s="57"/>
      <c r="J249" s="100"/>
    </row>
    <row r="250" spans="1:10" ht="14.5" x14ac:dyDescent="0.35">
      <c r="A250" s="52" t="s">
        <v>866</v>
      </c>
      <c r="B250" s="52" t="s">
        <v>679</v>
      </c>
      <c r="C250" s="53">
        <v>2</v>
      </c>
      <c r="D250" s="72" t="s">
        <v>1561</v>
      </c>
      <c r="E250" s="67" t="s">
        <v>678</v>
      </c>
      <c r="F250" s="67" t="s">
        <v>678</v>
      </c>
      <c r="G250" s="58"/>
      <c r="H250" s="55"/>
      <c r="I250" s="57"/>
      <c r="J250" s="100"/>
    </row>
    <row r="251" spans="1:10" ht="14.5" x14ac:dyDescent="0.35">
      <c r="A251" s="59" t="s">
        <v>867</v>
      </c>
      <c r="B251" s="59" t="s">
        <v>509</v>
      </c>
      <c r="C251" s="60" t="s">
        <v>675</v>
      </c>
      <c r="D251" s="60" t="s">
        <v>983</v>
      </c>
      <c r="E251" s="60" t="s">
        <v>485</v>
      </c>
      <c r="F251" s="60" t="s">
        <v>485</v>
      </c>
      <c r="G251" s="68"/>
      <c r="H251" s="69">
        <f>SUM(G251:G254)</f>
        <v>2.7</v>
      </c>
      <c r="I251" s="69">
        <f>H251*30</f>
        <v>81</v>
      </c>
      <c r="J251" s="56"/>
    </row>
    <row r="252" spans="1:10" ht="14.5" x14ac:dyDescent="0.35">
      <c r="A252" s="59" t="s">
        <v>867</v>
      </c>
      <c r="B252" s="59" t="s">
        <v>676</v>
      </c>
      <c r="C252" s="60">
        <v>20</v>
      </c>
      <c r="D252" s="60" t="s">
        <v>486</v>
      </c>
      <c r="E252" s="60" t="s">
        <v>607</v>
      </c>
      <c r="F252" s="60" t="s">
        <v>21</v>
      </c>
      <c r="G252" s="68">
        <v>2</v>
      </c>
      <c r="H252" s="70"/>
      <c r="I252" s="69"/>
      <c r="J252" s="56" t="s">
        <v>637</v>
      </c>
    </row>
    <row r="253" spans="1:10" ht="14.5" x14ac:dyDescent="0.35">
      <c r="A253" s="59" t="s">
        <v>867</v>
      </c>
      <c r="B253" s="59" t="s">
        <v>646</v>
      </c>
      <c r="C253" s="60">
        <v>1</v>
      </c>
      <c r="D253" s="60" t="s">
        <v>486</v>
      </c>
      <c r="E253" s="60" t="s">
        <v>607</v>
      </c>
      <c r="F253" s="60" t="s">
        <v>21</v>
      </c>
      <c r="G253" s="71">
        <v>0.7</v>
      </c>
      <c r="H253" s="69"/>
      <c r="I253" s="69"/>
      <c r="J253" s="56"/>
    </row>
    <row r="254" spans="1:10" ht="14.5" x14ac:dyDescent="0.35">
      <c r="A254" s="59" t="s">
        <v>867</v>
      </c>
      <c r="B254" s="59" t="s">
        <v>677</v>
      </c>
      <c r="C254" s="60">
        <v>2</v>
      </c>
      <c r="D254" s="72" t="s">
        <v>1561</v>
      </c>
      <c r="E254" s="72" t="s">
        <v>678</v>
      </c>
      <c r="F254" s="72" t="s">
        <v>678</v>
      </c>
      <c r="G254" s="71"/>
      <c r="H254" s="69"/>
      <c r="I254" s="69"/>
      <c r="J254" s="56"/>
    </row>
    <row r="255" spans="1:10" ht="14.5" x14ac:dyDescent="0.35">
      <c r="A255" s="52" t="s">
        <v>868</v>
      </c>
      <c r="B255" s="52" t="s">
        <v>509</v>
      </c>
      <c r="C255" s="53" t="s">
        <v>634</v>
      </c>
      <c r="D255" s="77" t="s">
        <v>983</v>
      </c>
      <c r="E255" s="53" t="s">
        <v>485</v>
      </c>
      <c r="F255" s="53" t="s">
        <v>485</v>
      </c>
      <c r="G255" s="54"/>
      <c r="H255" s="55">
        <v>2</v>
      </c>
      <c r="I255" s="55">
        <f>H255*30</f>
        <v>60</v>
      </c>
      <c r="J255" s="112"/>
    </row>
    <row r="256" spans="1:10" ht="14.5" x14ac:dyDescent="0.35">
      <c r="A256" s="52" t="s">
        <v>868</v>
      </c>
      <c r="B256" s="52" t="s">
        <v>676</v>
      </c>
      <c r="C256" s="53">
        <v>20</v>
      </c>
      <c r="D256" s="77" t="s">
        <v>486</v>
      </c>
      <c r="E256" s="53" t="s">
        <v>607</v>
      </c>
      <c r="F256" s="53" t="s">
        <v>21</v>
      </c>
      <c r="G256" s="54">
        <v>2</v>
      </c>
      <c r="H256" s="55"/>
      <c r="I256" s="55"/>
      <c r="J256" s="100" t="s">
        <v>637</v>
      </c>
    </row>
    <row r="257" spans="1:10" ht="14.5" x14ac:dyDescent="0.35">
      <c r="A257" s="59" t="s">
        <v>891</v>
      </c>
      <c r="B257" s="59" t="s">
        <v>248</v>
      </c>
      <c r="C257" s="60">
        <v>1</v>
      </c>
      <c r="D257" s="60" t="s">
        <v>995</v>
      </c>
      <c r="E257" s="60" t="s">
        <v>524</v>
      </c>
      <c r="F257" s="60" t="s">
        <v>206</v>
      </c>
      <c r="G257" s="64">
        <v>0.75</v>
      </c>
      <c r="H257" s="62">
        <f>SUM(G257:G269)</f>
        <v>5.3999999999999995</v>
      </c>
      <c r="I257" s="62">
        <f>H257*30</f>
        <v>161.99999999999997</v>
      </c>
      <c r="J257" s="56"/>
    </row>
    <row r="258" spans="1:10" ht="14.5" x14ac:dyDescent="0.35">
      <c r="A258" s="59" t="s">
        <v>891</v>
      </c>
      <c r="B258" s="59" t="s">
        <v>788</v>
      </c>
      <c r="C258" s="60">
        <v>2</v>
      </c>
      <c r="D258" s="60" t="s">
        <v>995</v>
      </c>
      <c r="E258" s="60" t="s">
        <v>528</v>
      </c>
      <c r="F258" s="60" t="s">
        <v>186</v>
      </c>
      <c r="G258" s="63">
        <v>0.46</v>
      </c>
      <c r="H258" s="62">
        <f>SUM(G257:G275)</f>
        <v>6.009999999999998</v>
      </c>
      <c r="I258" s="62">
        <f>H258*30</f>
        <v>180.29999999999995</v>
      </c>
      <c r="J258" s="56"/>
    </row>
    <row r="259" spans="1:10" ht="14.5" x14ac:dyDescent="0.35">
      <c r="A259" s="59" t="s">
        <v>891</v>
      </c>
      <c r="B259" s="59" t="s">
        <v>220</v>
      </c>
      <c r="C259" s="60">
        <v>1</v>
      </c>
      <c r="D259" s="60" t="s">
        <v>984</v>
      </c>
      <c r="E259" s="60" t="s">
        <v>524</v>
      </c>
      <c r="F259" s="60" t="s">
        <v>206</v>
      </c>
      <c r="G259" s="63">
        <v>1</v>
      </c>
      <c r="H259" s="62"/>
      <c r="I259" s="62"/>
      <c r="J259" s="56"/>
    </row>
    <row r="260" spans="1:10" ht="14.5" x14ac:dyDescent="0.35">
      <c r="A260" s="59" t="s">
        <v>891</v>
      </c>
      <c r="B260" s="59" t="s">
        <v>207</v>
      </c>
      <c r="C260" s="60">
        <v>1</v>
      </c>
      <c r="D260" s="60" t="s">
        <v>984</v>
      </c>
      <c r="E260" s="60" t="s">
        <v>524</v>
      </c>
      <c r="F260" s="60" t="s">
        <v>206</v>
      </c>
      <c r="G260" s="63">
        <v>1.1399999999999999</v>
      </c>
      <c r="H260" s="61"/>
      <c r="I260" s="61"/>
      <c r="J260" s="56"/>
    </row>
    <row r="261" spans="1:10" ht="14.5" x14ac:dyDescent="0.35">
      <c r="A261" s="59" t="s">
        <v>891</v>
      </c>
      <c r="B261" s="59" t="s">
        <v>750</v>
      </c>
      <c r="C261" s="60" t="s">
        <v>639</v>
      </c>
      <c r="D261" s="60" t="s">
        <v>993</v>
      </c>
      <c r="E261" s="60" t="s">
        <v>4</v>
      </c>
      <c r="F261" s="60" t="s">
        <v>255</v>
      </c>
      <c r="G261" s="64"/>
      <c r="H261" s="62"/>
      <c r="I261" s="62"/>
      <c r="J261" s="56"/>
    </row>
    <row r="262" spans="1:10" ht="14.5" x14ac:dyDescent="0.35">
      <c r="A262" s="59" t="s">
        <v>891</v>
      </c>
      <c r="B262" s="56" t="s">
        <v>751</v>
      </c>
      <c r="C262" s="80">
        <v>0.5</v>
      </c>
      <c r="D262" s="60" t="s">
        <v>993</v>
      </c>
      <c r="E262" s="80" t="s">
        <v>4</v>
      </c>
      <c r="F262" s="80" t="s">
        <v>255</v>
      </c>
      <c r="G262" s="73">
        <v>0.03</v>
      </c>
      <c r="H262" s="73"/>
      <c r="I262" s="73"/>
      <c r="J262" s="56"/>
    </row>
    <row r="263" spans="1:10" ht="14.5" x14ac:dyDescent="0.35">
      <c r="A263" s="59" t="s">
        <v>891</v>
      </c>
      <c r="B263" s="59" t="s">
        <v>278</v>
      </c>
      <c r="C263" s="60" t="s">
        <v>645</v>
      </c>
      <c r="D263" s="60" t="s">
        <v>986</v>
      </c>
      <c r="E263" s="60" t="s">
        <v>630</v>
      </c>
      <c r="F263" s="60" t="s">
        <v>103</v>
      </c>
      <c r="G263" s="63">
        <v>0.02</v>
      </c>
      <c r="H263" s="62"/>
      <c r="I263" s="62"/>
      <c r="J263" s="56"/>
    </row>
    <row r="264" spans="1:10" ht="14.5" x14ac:dyDescent="0.35">
      <c r="A264" s="59" t="s">
        <v>891</v>
      </c>
      <c r="B264" s="59" t="s">
        <v>789</v>
      </c>
      <c r="C264" s="60">
        <v>1</v>
      </c>
      <c r="D264" s="60" t="s">
        <v>123</v>
      </c>
      <c r="E264" s="60" t="s">
        <v>514</v>
      </c>
      <c r="F264" s="60" t="s">
        <v>514</v>
      </c>
      <c r="G264" s="64"/>
      <c r="H264" s="62"/>
      <c r="I264" s="62"/>
      <c r="J264" s="56"/>
    </row>
    <row r="265" spans="1:10" ht="14.5" x14ac:dyDescent="0.35">
      <c r="A265" s="59" t="s">
        <v>891</v>
      </c>
      <c r="B265" s="59" t="s">
        <v>749</v>
      </c>
      <c r="C265" s="60">
        <v>1</v>
      </c>
      <c r="D265" s="60" t="s">
        <v>122</v>
      </c>
      <c r="E265" s="60" t="s">
        <v>122</v>
      </c>
      <c r="F265" s="60" t="s">
        <v>330</v>
      </c>
      <c r="G265" s="64"/>
      <c r="H265" s="62"/>
      <c r="I265" s="62"/>
      <c r="J265" s="56"/>
    </row>
    <row r="266" spans="1:10" ht="14.5" x14ac:dyDescent="0.35">
      <c r="A266" s="59" t="s">
        <v>891</v>
      </c>
      <c r="B266" s="59" t="s">
        <v>558</v>
      </c>
      <c r="C266" s="60">
        <v>2</v>
      </c>
      <c r="D266" s="60" t="s">
        <v>486</v>
      </c>
      <c r="E266" s="60" t="s">
        <v>607</v>
      </c>
      <c r="F266" s="60" t="s">
        <v>21</v>
      </c>
      <c r="G266" s="64">
        <v>1.7</v>
      </c>
      <c r="H266" s="62"/>
      <c r="I266" s="62"/>
      <c r="J266" s="56"/>
    </row>
    <row r="267" spans="1:10" ht="14.5" x14ac:dyDescent="0.35">
      <c r="A267" s="59" t="s">
        <v>891</v>
      </c>
      <c r="B267" s="59" t="s">
        <v>771</v>
      </c>
      <c r="C267" s="60">
        <v>4</v>
      </c>
      <c r="D267" s="60" t="s">
        <v>982</v>
      </c>
      <c r="E267" s="60" t="s">
        <v>228</v>
      </c>
      <c r="F267" s="60" t="s">
        <v>228</v>
      </c>
      <c r="G267" s="64">
        <v>0.28000000000000003</v>
      </c>
      <c r="H267" s="62"/>
      <c r="I267" s="62"/>
      <c r="J267" s="56"/>
    </row>
    <row r="268" spans="1:10" ht="14.5" x14ac:dyDescent="0.35">
      <c r="A268" s="59" t="s">
        <v>891</v>
      </c>
      <c r="B268" s="59" t="s">
        <v>96</v>
      </c>
      <c r="C268" s="60">
        <v>2</v>
      </c>
      <c r="D268" s="60" t="s">
        <v>981</v>
      </c>
      <c r="E268" s="60" t="s">
        <v>66</v>
      </c>
      <c r="F268" s="60" t="s">
        <v>66</v>
      </c>
      <c r="G268" s="64">
        <v>0.02</v>
      </c>
      <c r="H268" s="62"/>
      <c r="I268" s="62"/>
      <c r="J268" s="56"/>
    </row>
    <row r="269" spans="1:10" ht="14.5" x14ac:dyDescent="0.35">
      <c r="A269" s="59" t="s">
        <v>891</v>
      </c>
      <c r="B269" s="59" t="s">
        <v>199</v>
      </c>
      <c r="C269" s="60">
        <v>1</v>
      </c>
      <c r="D269" s="60" t="s">
        <v>990</v>
      </c>
      <c r="E269" s="60" t="s">
        <v>9</v>
      </c>
      <c r="F269" s="60" t="s">
        <v>139</v>
      </c>
      <c r="G269" s="64"/>
      <c r="H269" s="62"/>
      <c r="I269" s="61"/>
      <c r="J269" s="56"/>
    </row>
    <row r="270" spans="1:10" ht="14.5" x14ac:dyDescent="0.35">
      <c r="A270" s="59" t="s">
        <v>891</v>
      </c>
      <c r="B270" s="59" t="s">
        <v>773</v>
      </c>
      <c r="C270" s="60" t="s">
        <v>645</v>
      </c>
      <c r="D270" s="60" t="s">
        <v>520</v>
      </c>
      <c r="E270" s="60" t="s">
        <v>520</v>
      </c>
      <c r="F270" s="60" t="s">
        <v>266</v>
      </c>
      <c r="G270" s="63">
        <v>0.12</v>
      </c>
      <c r="H270" s="62"/>
      <c r="I270" s="62"/>
      <c r="J270" s="56"/>
    </row>
    <row r="271" spans="1:10" ht="14.5" x14ac:dyDescent="0.35">
      <c r="A271" s="59" t="s">
        <v>891</v>
      </c>
      <c r="B271" s="59" t="s">
        <v>790</v>
      </c>
      <c r="C271" s="60">
        <v>5</v>
      </c>
      <c r="D271" s="60" t="s">
        <v>980</v>
      </c>
      <c r="E271" s="60" t="s">
        <v>15</v>
      </c>
      <c r="F271" s="60" t="s">
        <v>15</v>
      </c>
      <c r="G271" s="63">
        <v>0.1</v>
      </c>
      <c r="H271" s="62"/>
      <c r="I271" s="62"/>
      <c r="J271" s="56"/>
    </row>
    <row r="272" spans="1:10" ht="14.5" x14ac:dyDescent="0.35">
      <c r="A272" s="59" t="s">
        <v>891</v>
      </c>
      <c r="B272" s="59" t="s">
        <v>791</v>
      </c>
      <c r="C272" s="60">
        <v>5</v>
      </c>
      <c r="D272" s="60" t="s">
        <v>978</v>
      </c>
      <c r="E272" s="60" t="s">
        <v>35</v>
      </c>
      <c r="F272" s="60" t="s">
        <v>35</v>
      </c>
      <c r="G272" s="63">
        <v>0.1</v>
      </c>
      <c r="H272" s="62"/>
      <c r="I272" s="62"/>
      <c r="J272" s="56"/>
    </row>
    <row r="273" spans="1:10" ht="14.5" x14ac:dyDescent="0.35">
      <c r="A273" s="59" t="s">
        <v>891</v>
      </c>
      <c r="B273" s="59" t="s">
        <v>792</v>
      </c>
      <c r="C273" s="60">
        <v>2</v>
      </c>
      <c r="D273" s="60" t="s">
        <v>991</v>
      </c>
      <c r="E273" s="60" t="s">
        <v>186</v>
      </c>
      <c r="F273" s="60" t="s">
        <v>27</v>
      </c>
      <c r="G273" s="64">
        <v>0.06</v>
      </c>
      <c r="H273" s="62"/>
      <c r="I273" s="62"/>
      <c r="J273" s="56"/>
    </row>
    <row r="274" spans="1:10" ht="14.5" x14ac:dyDescent="0.35">
      <c r="A274" s="59" t="s">
        <v>891</v>
      </c>
      <c r="B274" s="59" t="s">
        <v>760</v>
      </c>
      <c r="C274" s="60">
        <v>5</v>
      </c>
      <c r="D274" s="60" t="s">
        <v>981</v>
      </c>
      <c r="E274" s="60" t="s">
        <v>66</v>
      </c>
      <c r="F274" s="60" t="s">
        <v>66</v>
      </c>
      <c r="G274" s="63">
        <v>0.1</v>
      </c>
      <c r="H274" s="62"/>
      <c r="I274" s="62"/>
      <c r="J274" s="56"/>
    </row>
    <row r="275" spans="1:10" ht="14.5" x14ac:dyDescent="0.35">
      <c r="A275" s="59" t="s">
        <v>891</v>
      </c>
      <c r="B275" s="59" t="s">
        <v>793</v>
      </c>
      <c r="C275" s="60">
        <v>1</v>
      </c>
      <c r="D275" s="60" t="s">
        <v>995</v>
      </c>
      <c r="E275" s="60" t="s">
        <v>528</v>
      </c>
      <c r="F275" s="60" t="s">
        <v>186</v>
      </c>
      <c r="G275" s="64">
        <v>0.13</v>
      </c>
      <c r="H275" s="62"/>
      <c r="I275" s="61"/>
      <c r="J275" s="56"/>
    </row>
    <row r="276" spans="1:10" ht="14.5" x14ac:dyDescent="0.35">
      <c r="A276" s="76" t="s">
        <v>861</v>
      </c>
      <c r="B276" s="76" t="s">
        <v>653</v>
      </c>
      <c r="C276" s="77" t="s">
        <v>654</v>
      </c>
      <c r="D276" s="77" t="s">
        <v>1561</v>
      </c>
      <c r="E276" s="77" t="s">
        <v>655</v>
      </c>
      <c r="F276" s="77" t="s">
        <v>655</v>
      </c>
      <c r="G276" s="107"/>
      <c r="H276" s="79">
        <v>0.02</v>
      </c>
      <c r="I276" s="79">
        <f>H276*30</f>
        <v>0.6</v>
      </c>
      <c r="J276" s="100"/>
    </row>
    <row r="277" spans="1:10" ht="14.5" x14ac:dyDescent="0.35">
      <c r="A277" s="76" t="s">
        <v>861</v>
      </c>
      <c r="B277" s="76" t="s">
        <v>656</v>
      </c>
      <c r="C277" s="77" t="s">
        <v>654</v>
      </c>
      <c r="D277" s="77" t="s">
        <v>1561</v>
      </c>
      <c r="E277" s="77" t="s">
        <v>655</v>
      </c>
      <c r="F277" s="77" t="s">
        <v>655</v>
      </c>
      <c r="G277" s="107"/>
      <c r="H277" s="79"/>
      <c r="I277" s="79"/>
      <c r="J277" s="100"/>
    </row>
    <row r="278" spans="1:10" ht="14.5" x14ac:dyDescent="0.35">
      <c r="A278" s="76" t="s">
        <v>861</v>
      </c>
      <c r="B278" s="76" t="s">
        <v>657</v>
      </c>
      <c r="C278" s="77">
        <v>4</v>
      </c>
      <c r="D278" s="77" t="s">
        <v>979</v>
      </c>
      <c r="E278" s="77" t="s">
        <v>655</v>
      </c>
      <c r="F278" s="77" t="s">
        <v>655</v>
      </c>
      <c r="G278" s="107"/>
      <c r="H278" s="79"/>
      <c r="I278" s="79"/>
      <c r="J278" s="100"/>
    </row>
    <row r="279" spans="1:10" ht="14.5" x14ac:dyDescent="0.35">
      <c r="A279" s="76" t="s">
        <v>861</v>
      </c>
      <c r="B279" s="76" t="s">
        <v>658</v>
      </c>
      <c r="C279" s="77" t="s">
        <v>633</v>
      </c>
      <c r="D279" s="77" t="s">
        <v>980</v>
      </c>
      <c r="E279" s="77" t="s">
        <v>15</v>
      </c>
      <c r="F279" s="77" t="s">
        <v>15</v>
      </c>
      <c r="G279" s="83">
        <v>0.02</v>
      </c>
      <c r="H279" s="79"/>
      <c r="I279" s="79"/>
      <c r="J279" s="100"/>
    </row>
    <row r="280" spans="1:10" ht="14.5" x14ac:dyDescent="0.35">
      <c r="A280" s="59" t="s">
        <v>860</v>
      </c>
      <c r="B280" s="59" t="s">
        <v>649</v>
      </c>
      <c r="C280" s="60">
        <v>1</v>
      </c>
      <c r="D280" s="60" t="s">
        <v>996</v>
      </c>
      <c r="E280" s="60" t="s">
        <v>529</v>
      </c>
      <c r="F280" s="60" t="s">
        <v>4</v>
      </c>
      <c r="G280" s="68">
        <v>0.05</v>
      </c>
      <c r="H280" s="70">
        <f>SUM(G280:G282)</f>
        <v>0.15000000000000002</v>
      </c>
      <c r="I280" s="70">
        <f>H280*30</f>
        <v>4.5000000000000009</v>
      </c>
      <c r="J280" s="56"/>
    </row>
    <row r="281" spans="1:10" ht="14.5" x14ac:dyDescent="0.35">
      <c r="A281" s="59" t="s">
        <v>860</v>
      </c>
      <c r="B281" s="59" t="s">
        <v>650</v>
      </c>
      <c r="C281" s="60">
        <v>1</v>
      </c>
      <c r="D281" s="60" t="s">
        <v>990</v>
      </c>
      <c r="E281" s="60" t="s">
        <v>9</v>
      </c>
      <c r="F281" s="60" t="s">
        <v>139</v>
      </c>
      <c r="G281" s="68"/>
      <c r="H281" s="70">
        <f>SUM(G280:G285)</f>
        <v>0.25</v>
      </c>
      <c r="I281" s="70">
        <f>H281*30</f>
        <v>7.5</v>
      </c>
      <c r="J281" s="56"/>
    </row>
    <row r="282" spans="1:10" ht="14.5" x14ac:dyDescent="0.35">
      <c r="A282" s="59" t="s">
        <v>860</v>
      </c>
      <c r="B282" s="59" t="s">
        <v>651</v>
      </c>
      <c r="C282" s="60">
        <v>1</v>
      </c>
      <c r="D282" s="60" t="s">
        <v>993</v>
      </c>
      <c r="E282" s="60" t="s">
        <v>4</v>
      </c>
      <c r="F282" s="60" t="s">
        <v>255</v>
      </c>
      <c r="G282" s="68">
        <v>0.1</v>
      </c>
      <c r="H282" s="70"/>
      <c r="I282" s="70"/>
      <c r="J282" s="56"/>
    </row>
    <row r="283" spans="1:10" ht="14.5" x14ac:dyDescent="0.35">
      <c r="A283" s="59" t="s">
        <v>860</v>
      </c>
      <c r="B283" s="59" t="s">
        <v>638</v>
      </c>
      <c r="C283" s="60" t="s">
        <v>639</v>
      </c>
      <c r="D283" s="60" t="s">
        <v>994</v>
      </c>
      <c r="E283" s="60" t="s">
        <v>523</v>
      </c>
      <c r="F283" s="60" t="s">
        <v>9</v>
      </c>
      <c r="G283" s="68"/>
      <c r="H283" s="70"/>
      <c r="I283" s="70"/>
      <c r="J283" s="56"/>
    </row>
    <row r="284" spans="1:10" ht="14.5" x14ac:dyDescent="0.35">
      <c r="A284" s="59" t="s">
        <v>860</v>
      </c>
      <c r="B284" s="59" t="s">
        <v>640</v>
      </c>
      <c r="C284" s="60" t="s">
        <v>639</v>
      </c>
      <c r="D284" s="60" t="s">
        <v>994</v>
      </c>
      <c r="E284" s="60" t="s">
        <v>523</v>
      </c>
      <c r="F284" s="60" t="s">
        <v>9</v>
      </c>
      <c r="G284" s="68"/>
      <c r="H284" s="70"/>
      <c r="I284" s="70"/>
      <c r="J284" s="56"/>
    </row>
    <row r="285" spans="1:10" ht="14.5" x14ac:dyDescent="0.35">
      <c r="A285" s="59" t="s">
        <v>860</v>
      </c>
      <c r="B285" s="59" t="s">
        <v>652</v>
      </c>
      <c r="C285" s="60">
        <v>1</v>
      </c>
      <c r="D285" s="60" t="s">
        <v>996</v>
      </c>
      <c r="E285" s="60" t="s">
        <v>529</v>
      </c>
      <c r="F285" s="60" t="s">
        <v>4</v>
      </c>
      <c r="G285" s="68">
        <v>0.1</v>
      </c>
      <c r="H285" s="70"/>
      <c r="I285" s="70"/>
      <c r="J285" s="56"/>
    </row>
    <row r="286" spans="1:10" ht="14.5" x14ac:dyDescent="0.35">
      <c r="A286" s="76" t="s">
        <v>911</v>
      </c>
      <c r="B286" s="76" t="s">
        <v>509</v>
      </c>
      <c r="C286" s="77" t="s">
        <v>634</v>
      </c>
      <c r="D286" s="77" t="s">
        <v>983</v>
      </c>
      <c r="E286" s="77" t="s">
        <v>485</v>
      </c>
      <c r="F286" s="77" t="s">
        <v>485</v>
      </c>
      <c r="G286" s="107"/>
      <c r="H286" s="79">
        <f>SUM(G286:G297)</f>
        <v>1.01</v>
      </c>
      <c r="I286" s="79">
        <f>H286*30</f>
        <v>30.3</v>
      </c>
      <c r="J286" s="100"/>
    </row>
    <row r="287" spans="1:10" ht="14.5" x14ac:dyDescent="0.35">
      <c r="A287" s="76" t="s">
        <v>911</v>
      </c>
      <c r="B287" s="76" t="s">
        <v>578</v>
      </c>
      <c r="C287" s="77" t="s">
        <v>633</v>
      </c>
      <c r="D287" s="77" t="s">
        <v>520</v>
      </c>
      <c r="E287" s="77" t="s">
        <v>520</v>
      </c>
      <c r="F287" s="77" t="s">
        <v>266</v>
      </c>
      <c r="G287" s="83">
        <v>0.39</v>
      </c>
      <c r="H287" s="79"/>
      <c r="I287" s="79"/>
      <c r="J287" s="100"/>
    </row>
    <row r="288" spans="1:10" ht="14.5" x14ac:dyDescent="0.35">
      <c r="A288" s="76" t="s">
        <v>911</v>
      </c>
      <c r="B288" s="76" t="s">
        <v>738</v>
      </c>
      <c r="C288" s="77">
        <v>3</v>
      </c>
      <c r="D288" s="77" t="s">
        <v>995</v>
      </c>
      <c r="E288" s="77" t="s">
        <v>528</v>
      </c>
      <c r="F288" s="77" t="s">
        <v>186</v>
      </c>
      <c r="G288" s="83">
        <v>0.15</v>
      </c>
      <c r="H288" s="79"/>
      <c r="I288" s="79"/>
      <c r="J288" s="100"/>
    </row>
    <row r="289" spans="1:10" ht="14.5" x14ac:dyDescent="0.35">
      <c r="A289" s="76" t="s">
        <v>911</v>
      </c>
      <c r="B289" s="76" t="s">
        <v>684</v>
      </c>
      <c r="C289" s="77">
        <v>2</v>
      </c>
      <c r="D289" s="77" t="s">
        <v>992</v>
      </c>
      <c r="E289" s="77" t="s">
        <v>522</v>
      </c>
      <c r="F289" s="77" t="s">
        <v>32</v>
      </c>
      <c r="G289" s="83">
        <v>0.12</v>
      </c>
      <c r="H289" s="79"/>
      <c r="I289" s="79"/>
      <c r="J289" s="100"/>
    </row>
    <row r="290" spans="1:10" ht="14.5" x14ac:dyDescent="0.35">
      <c r="A290" s="76" t="s">
        <v>911</v>
      </c>
      <c r="B290" s="76" t="s">
        <v>843</v>
      </c>
      <c r="C290" s="77" t="s">
        <v>844</v>
      </c>
      <c r="D290" s="77" t="s">
        <v>486</v>
      </c>
      <c r="E290" s="77" t="s">
        <v>607</v>
      </c>
      <c r="F290" s="77" t="s">
        <v>21</v>
      </c>
      <c r="G290" s="83">
        <v>0.1</v>
      </c>
      <c r="H290" s="79"/>
      <c r="I290" s="79"/>
      <c r="J290" s="100"/>
    </row>
    <row r="291" spans="1:10" ht="14.5" x14ac:dyDescent="0.35">
      <c r="A291" s="76" t="s">
        <v>911</v>
      </c>
      <c r="B291" s="76" t="s">
        <v>170</v>
      </c>
      <c r="C291" s="77">
        <v>5</v>
      </c>
      <c r="D291" s="77" t="s">
        <v>978</v>
      </c>
      <c r="E291" s="77" t="s">
        <v>35</v>
      </c>
      <c r="F291" s="77" t="s">
        <v>35</v>
      </c>
      <c r="G291" s="83">
        <v>0.1</v>
      </c>
      <c r="H291" s="79"/>
      <c r="I291" s="79"/>
      <c r="J291" s="100"/>
    </row>
    <row r="292" spans="1:10" ht="14.5" x14ac:dyDescent="0.35">
      <c r="A292" s="76" t="s">
        <v>911</v>
      </c>
      <c r="B292" s="76" t="s">
        <v>635</v>
      </c>
      <c r="C292" s="77">
        <v>1</v>
      </c>
      <c r="D292" s="77" t="s">
        <v>990</v>
      </c>
      <c r="E292" s="77" t="s">
        <v>9</v>
      </c>
      <c r="F292" s="77" t="s">
        <v>139</v>
      </c>
      <c r="G292" s="107"/>
      <c r="H292" s="79"/>
      <c r="I292" s="79"/>
      <c r="J292" s="100"/>
    </row>
    <row r="293" spans="1:10" ht="14.5" x14ac:dyDescent="0.35">
      <c r="A293" s="76" t="s">
        <v>911</v>
      </c>
      <c r="B293" s="76" t="s">
        <v>845</v>
      </c>
      <c r="C293" s="77">
        <v>4</v>
      </c>
      <c r="D293" s="77" t="s">
        <v>991</v>
      </c>
      <c r="E293" s="77" t="s">
        <v>186</v>
      </c>
      <c r="F293" s="77" t="s">
        <v>27</v>
      </c>
      <c r="G293" s="83">
        <v>0.08</v>
      </c>
      <c r="H293" s="79"/>
      <c r="I293" s="79"/>
      <c r="J293" s="100"/>
    </row>
    <row r="294" spans="1:10" ht="14.5" x14ac:dyDescent="0.35">
      <c r="A294" s="76" t="s">
        <v>911</v>
      </c>
      <c r="B294" s="76" t="s">
        <v>846</v>
      </c>
      <c r="C294" s="77" t="s">
        <v>661</v>
      </c>
      <c r="D294" s="77" t="s">
        <v>678</v>
      </c>
      <c r="E294" s="77" t="s">
        <v>678</v>
      </c>
      <c r="F294" s="77" t="s">
        <v>678</v>
      </c>
      <c r="G294" s="107"/>
      <c r="H294" s="79"/>
      <c r="I294" s="79"/>
      <c r="J294" s="100"/>
    </row>
    <row r="295" spans="1:10" ht="14.5" x14ac:dyDescent="0.35">
      <c r="A295" s="76" t="s">
        <v>911</v>
      </c>
      <c r="B295" s="76" t="s">
        <v>94</v>
      </c>
      <c r="C295" s="77">
        <v>4</v>
      </c>
      <c r="D295" s="77" t="s">
        <v>981</v>
      </c>
      <c r="E295" s="77" t="s">
        <v>66</v>
      </c>
      <c r="F295" s="77" t="s">
        <v>66</v>
      </c>
      <c r="G295" s="83">
        <v>0.03</v>
      </c>
      <c r="H295" s="79"/>
      <c r="I295" s="79"/>
      <c r="J295" s="100"/>
    </row>
    <row r="296" spans="1:10" ht="14.5" x14ac:dyDescent="0.35">
      <c r="A296" s="76" t="s">
        <v>911</v>
      </c>
      <c r="B296" s="76" t="s">
        <v>369</v>
      </c>
      <c r="C296" s="77" t="s">
        <v>778</v>
      </c>
      <c r="D296" s="77" t="s">
        <v>988</v>
      </c>
      <c r="E296" s="77" t="s">
        <v>32</v>
      </c>
      <c r="F296" s="77" t="s">
        <v>106</v>
      </c>
      <c r="G296" s="83">
        <v>0.04</v>
      </c>
      <c r="H296" s="79"/>
      <c r="I296" s="79"/>
      <c r="J296" s="100"/>
    </row>
    <row r="297" spans="1:10" ht="14.5" x14ac:dyDescent="0.35">
      <c r="A297" s="76" t="s">
        <v>911</v>
      </c>
      <c r="B297" s="76" t="s">
        <v>847</v>
      </c>
      <c r="C297" s="77" t="s">
        <v>639</v>
      </c>
      <c r="D297" s="77" t="s">
        <v>971</v>
      </c>
      <c r="E297" s="77" t="s">
        <v>848</v>
      </c>
      <c r="F297" s="77" t="s">
        <v>848</v>
      </c>
      <c r="G297" s="83"/>
      <c r="H297" s="79"/>
      <c r="I297" s="79"/>
      <c r="J297" s="100"/>
    </row>
    <row r="298" spans="1:10" ht="14.5" x14ac:dyDescent="0.35">
      <c r="A298" s="59" t="s">
        <v>897</v>
      </c>
      <c r="B298" s="59" t="s">
        <v>278</v>
      </c>
      <c r="C298" s="60" t="s">
        <v>645</v>
      </c>
      <c r="D298" s="60" t="s">
        <v>986</v>
      </c>
      <c r="E298" s="60" t="s">
        <v>630</v>
      </c>
      <c r="F298" s="60" t="s">
        <v>103</v>
      </c>
      <c r="G298" s="63">
        <v>0.02</v>
      </c>
      <c r="H298" s="62">
        <f>SUM(G298:G305)</f>
        <v>0.27</v>
      </c>
      <c r="I298" s="62">
        <f>H298*30</f>
        <v>8.1000000000000014</v>
      </c>
      <c r="J298" s="56"/>
    </row>
    <row r="299" spans="1:10" ht="14.5" x14ac:dyDescent="0.35">
      <c r="A299" s="59" t="s">
        <v>897</v>
      </c>
      <c r="B299" s="59" t="s">
        <v>805</v>
      </c>
      <c r="C299" s="60">
        <v>5</v>
      </c>
      <c r="D299" s="60" t="s">
        <v>996</v>
      </c>
      <c r="E299" s="60" t="s">
        <v>529</v>
      </c>
      <c r="F299" s="60" t="s">
        <v>4</v>
      </c>
      <c r="G299" s="63">
        <v>0.15</v>
      </c>
      <c r="H299" s="62"/>
      <c r="I299" s="62"/>
      <c r="J299" s="56"/>
    </row>
    <row r="300" spans="1:10" ht="14.5" x14ac:dyDescent="0.35">
      <c r="A300" s="59" t="s">
        <v>897</v>
      </c>
      <c r="B300" s="59" t="s">
        <v>614</v>
      </c>
      <c r="C300" s="60">
        <v>1</v>
      </c>
      <c r="D300" s="60" t="s">
        <v>993</v>
      </c>
      <c r="E300" s="60" t="s">
        <v>4</v>
      </c>
      <c r="F300" s="60" t="s">
        <v>255</v>
      </c>
      <c r="G300" s="64">
        <v>0.1</v>
      </c>
      <c r="H300" s="62"/>
      <c r="I300" s="62"/>
      <c r="J300" s="56"/>
    </row>
    <row r="301" spans="1:10" ht="14.5" x14ac:dyDescent="0.35">
      <c r="A301" s="59" t="s">
        <v>897</v>
      </c>
      <c r="B301" s="59" t="s">
        <v>644</v>
      </c>
      <c r="C301" s="60">
        <v>1</v>
      </c>
      <c r="D301" s="60" t="s">
        <v>994</v>
      </c>
      <c r="E301" s="60" t="s">
        <v>523</v>
      </c>
      <c r="F301" s="60" t="s">
        <v>9</v>
      </c>
      <c r="G301" s="64"/>
      <c r="H301" s="62"/>
      <c r="I301" s="62"/>
      <c r="J301" s="56"/>
    </row>
    <row r="302" spans="1:10" ht="14.5" x14ac:dyDescent="0.35">
      <c r="A302" s="59" t="s">
        <v>897</v>
      </c>
      <c r="B302" s="59" t="s">
        <v>153</v>
      </c>
      <c r="C302" s="60">
        <v>1</v>
      </c>
      <c r="D302" s="60" t="s">
        <v>990</v>
      </c>
      <c r="E302" s="60" t="s">
        <v>9</v>
      </c>
      <c r="F302" s="60" t="s">
        <v>139</v>
      </c>
      <c r="G302" s="64"/>
      <c r="H302" s="62"/>
      <c r="I302" s="62"/>
      <c r="J302" s="56"/>
    </row>
    <row r="303" spans="1:10" ht="14.5" x14ac:dyDescent="0.35">
      <c r="A303" s="59" t="s">
        <v>897</v>
      </c>
      <c r="B303" s="59" t="s">
        <v>155</v>
      </c>
      <c r="C303" s="60">
        <v>1</v>
      </c>
      <c r="D303" s="60" t="s">
        <v>988</v>
      </c>
      <c r="E303" s="60" t="s">
        <v>9</v>
      </c>
      <c r="F303" s="60" t="s">
        <v>139</v>
      </c>
      <c r="G303" s="64"/>
      <c r="H303" s="62"/>
      <c r="I303" s="62"/>
      <c r="J303" s="56"/>
    </row>
    <row r="304" spans="1:10" ht="14.5" x14ac:dyDescent="0.35">
      <c r="A304" s="59" t="s">
        <v>897</v>
      </c>
      <c r="B304" s="59" t="s">
        <v>806</v>
      </c>
      <c r="C304" s="60">
        <v>1</v>
      </c>
      <c r="D304" s="60" t="s">
        <v>981</v>
      </c>
      <c r="E304" s="60" t="s">
        <v>66</v>
      </c>
      <c r="F304" s="60" t="s">
        <v>66</v>
      </c>
      <c r="G304" s="64"/>
      <c r="H304" s="62"/>
      <c r="I304" s="62"/>
      <c r="J304" s="56"/>
    </row>
    <row r="305" spans="1:10" ht="14.5" x14ac:dyDescent="0.35">
      <c r="A305" s="59" t="s">
        <v>897</v>
      </c>
      <c r="B305" s="59" t="s">
        <v>199</v>
      </c>
      <c r="C305" s="60">
        <v>1</v>
      </c>
      <c r="D305" s="60" t="s">
        <v>990</v>
      </c>
      <c r="E305" s="60" t="s">
        <v>9</v>
      </c>
      <c r="F305" s="60" t="s">
        <v>139</v>
      </c>
      <c r="G305" s="64"/>
      <c r="H305" s="62"/>
      <c r="I305" s="62"/>
      <c r="J305" s="56"/>
    </row>
    <row r="306" spans="1:10" ht="14.5" x14ac:dyDescent="0.35">
      <c r="A306" s="52" t="s">
        <v>870</v>
      </c>
      <c r="B306" s="52" t="s">
        <v>689</v>
      </c>
      <c r="C306" s="53">
        <v>20</v>
      </c>
      <c r="D306" s="77" t="s">
        <v>486</v>
      </c>
      <c r="E306" s="53" t="s">
        <v>607</v>
      </c>
      <c r="F306" s="53" t="s">
        <v>21</v>
      </c>
      <c r="G306" s="58">
        <v>1</v>
      </c>
      <c r="H306" s="55">
        <f>SUM(G306:G310)</f>
        <v>1.2</v>
      </c>
      <c r="I306" s="55">
        <f>H306*30</f>
        <v>36</v>
      </c>
      <c r="J306" s="100"/>
    </row>
    <row r="307" spans="1:10" ht="14.5" x14ac:dyDescent="0.35">
      <c r="A307" s="52" t="s">
        <v>870</v>
      </c>
      <c r="B307" s="52" t="s">
        <v>635</v>
      </c>
      <c r="C307" s="53">
        <v>1</v>
      </c>
      <c r="D307" s="77" t="s">
        <v>990</v>
      </c>
      <c r="E307" s="53" t="s">
        <v>9</v>
      </c>
      <c r="F307" s="53" t="s">
        <v>139</v>
      </c>
      <c r="G307" s="54"/>
      <c r="H307" s="55"/>
      <c r="I307" s="55"/>
      <c r="J307" s="100"/>
    </row>
    <row r="308" spans="1:10" ht="14.5" x14ac:dyDescent="0.35">
      <c r="A308" s="52" t="s">
        <v>870</v>
      </c>
      <c r="B308" s="52" t="s">
        <v>690</v>
      </c>
      <c r="C308" s="53">
        <v>1</v>
      </c>
      <c r="D308" s="77" t="s">
        <v>985</v>
      </c>
      <c r="E308" s="53" t="s">
        <v>630</v>
      </c>
      <c r="F308" s="53" t="s">
        <v>103</v>
      </c>
      <c r="G308" s="54"/>
      <c r="H308" s="57"/>
      <c r="I308" s="57"/>
      <c r="J308" s="100"/>
    </row>
    <row r="309" spans="1:10" ht="14.5" x14ac:dyDescent="0.35">
      <c r="A309" s="52" t="s">
        <v>870</v>
      </c>
      <c r="B309" s="52" t="s">
        <v>175</v>
      </c>
      <c r="C309" s="53" t="s">
        <v>691</v>
      </c>
      <c r="D309" s="77" t="s">
        <v>985</v>
      </c>
      <c r="E309" s="53" t="s">
        <v>630</v>
      </c>
      <c r="F309" s="53" t="s">
        <v>103</v>
      </c>
      <c r="G309" s="54">
        <v>0.2</v>
      </c>
      <c r="H309" s="57"/>
      <c r="I309" s="57"/>
      <c r="J309" s="100"/>
    </row>
    <row r="310" spans="1:10" ht="14.5" x14ac:dyDescent="0.35">
      <c r="A310" s="52" t="s">
        <v>870</v>
      </c>
      <c r="B310" s="52" t="s">
        <v>509</v>
      </c>
      <c r="C310" s="53" t="s">
        <v>692</v>
      </c>
      <c r="D310" s="77" t="s">
        <v>983</v>
      </c>
      <c r="E310" s="53" t="s">
        <v>485</v>
      </c>
      <c r="F310" s="53" t="s">
        <v>485</v>
      </c>
      <c r="G310" s="54"/>
      <c r="H310" s="57"/>
      <c r="I310" s="57"/>
      <c r="J310" s="100"/>
    </row>
    <row r="311" spans="1:10" ht="14.5" x14ac:dyDescent="0.35">
      <c r="A311" s="59" t="s">
        <v>869</v>
      </c>
      <c r="B311" s="59" t="s">
        <v>680</v>
      </c>
      <c r="C311" s="60">
        <v>3</v>
      </c>
      <c r="D311" s="72" t="s">
        <v>678</v>
      </c>
      <c r="E311" s="67" t="s">
        <v>678</v>
      </c>
      <c r="F311" s="67" t="s">
        <v>678</v>
      </c>
      <c r="G311" s="73">
        <v>0.13</v>
      </c>
      <c r="H311" s="62">
        <f>SUM(G311:G320)</f>
        <v>1.31</v>
      </c>
      <c r="I311" s="62">
        <f>H311*30</f>
        <v>39.300000000000004</v>
      </c>
      <c r="J311" s="56"/>
    </row>
    <row r="312" spans="1:10" ht="14.5" x14ac:dyDescent="0.35">
      <c r="A312" s="59" t="s">
        <v>869</v>
      </c>
      <c r="B312" s="59" t="s">
        <v>674</v>
      </c>
      <c r="C312" s="60">
        <v>1</v>
      </c>
      <c r="D312" s="60" t="s">
        <v>982</v>
      </c>
      <c r="E312" s="60" t="s">
        <v>228</v>
      </c>
      <c r="F312" s="60" t="s">
        <v>228</v>
      </c>
      <c r="G312" s="63">
        <v>0.06</v>
      </c>
      <c r="H312" s="62"/>
      <c r="I312" s="62"/>
      <c r="J312" s="56"/>
    </row>
    <row r="313" spans="1:10" ht="14.5" x14ac:dyDescent="0.35">
      <c r="A313" s="59" t="s">
        <v>869</v>
      </c>
      <c r="B313" s="59" t="s">
        <v>681</v>
      </c>
      <c r="C313" s="60">
        <v>1</v>
      </c>
      <c r="D313" s="60" t="s">
        <v>990</v>
      </c>
      <c r="E313" s="60" t="s">
        <v>9</v>
      </c>
      <c r="F313" s="60" t="s">
        <v>139</v>
      </c>
      <c r="G313" s="64"/>
      <c r="H313" s="62"/>
      <c r="I313" s="62"/>
      <c r="J313" s="56"/>
    </row>
    <row r="314" spans="1:10" ht="14.5" x14ac:dyDescent="0.35">
      <c r="A314" s="59" t="s">
        <v>869</v>
      </c>
      <c r="B314" s="59" t="s">
        <v>682</v>
      </c>
      <c r="C314" s="60" t="s">
        <v>633</v>
      </c>
      <c r="D314" s="60" t="s">
        <v>986</v>
      </c>
      <c r="E314" s="60" t="s">
        <v>520</v>
      </c>
      <c r="F314" s="60" t="s">
        <v>266</v>
      </c>
      <c r="G314" s="63">
        <v>0.19</v>
      </c>
      <c r="H314" s="62"/>
      <c r="I314" s="62"/>
      <c r="J314" s="56"/>
    </row>
    <row r="315" spans="1:10" ht="14.5" x14ac:dyDescent="0.35">
      <c r="A315" s="59" t="s">
        <v>869</v>
      </c>
      <c r="B315" s="59" t="s">
        <v>683</v>
      </c>
      <c r="C315" s="60">
        <v>1</v>
      </c>
      <c r="D315" s="60" t="s">
        <v>122</v>
      </c>
      <c r="E315" s="60" t="s">
        <v>122</v>
      </c>
      <c r="F315" s="60" t="s">
        <v>330</v>
      </c>
      <c r="G315" s="64"/>
      <c r="H315" s="62"/>
      <c r="I315" s="62"/>
      <c r="J315" s="56"/>
    </row>
    <row r="316" spans="1:10" ht="14.5" x14ac:dyDescent="0.35">
      <c r="A316" s="59" t="s">
        <v>869</v>
      </c>
      <c r="B316" s="59" t="s">
        <v>684</v>
      </c>
      <c r="C316" s="60">
        <v>3</v>
      </c>
      <c r="D316" s="60" t="s">
        <v>992</v>
      </c>
      <c r="E316" s="60" t="s">
        <v>522</v>
      </c>
      <c r="F316" s="60" t="s">
        <v>32</v>
      </c>
      <c r="G316" s="63">
        <v>0.24</v>
      </c>
      <c r="H316" s="61"/>
      <c r="I316" s="61"/>
      <c r="J316" s="56"/>
    </row>
    <row r="317" spans="1:10" ht="14.5" x14ac:dyDescent="0.35">
      <c r="A317" s="59" t="s">
        <v>869</v>
      </c>
      <c r="B317" s="59" t="s">
        <v>199</v>
      </c>
      <c r="C317" s="60">
        <v>1</v>
      </c>
      <c r="D317" s="60" t="s">
        <v>990</v>
      </c>
      <c r="E317" s="60" t="s">
        <v>9</v>
      </c>
      <c r="F317" s="60" t="s">
        <v>139</v>
      </c>
      <c r="G317" s="64"/>
      <c r="H317" s="62"/>
      <c r="I317" s="62"/>
      <c r="J317" s="56"/>
    </row>
    <row r="318" spans="1:10" ht="14.5" x14ac:dyDescent="0.35">
      <c r="A318" s="59" t="s">
        <v>869</v>
      </c>
      <c r="B318" s="59" t="s">
        <v>685</v>
      </c>
      <c r="C318" s="60">
        <v>1</v>
      </c>
      <c r="D318" s="60" t="s">
        <v>978</v>
      </c>
      <c r="E318" s="60" t="s">
        <v>35</v>
      </c>
      <c r="F318" s="60" t="s">
        <v>35</v>
      </c>
      <c r="G318" s="64"/>
      <c r="H318" s="62"/>
      <c r="I318" s="62"/>
      <c r="J318" s="56"/>
    </row>
    <row r="319" spans="1:10" ht="14.5" x14ac:dyDescent="0.35">
      <c r="A319" s="59" t="s">
        <v>869</v>
      </c>
      <c r="B319" s="59" t="s">
        <v>620</v>
      </c>
      <c r="C319" s="60" t="s">
        <v>686</v>
      </c>
      <c r="D319" s="60" t="s">
        <v>980</v>
      </c>
      <c r="E319" s="60" t="s">
        <v>15</v>
      </c>
      <c r="F319" s="60" t="s">
        <v>15</v>
      </c>
      <c r="G319" s="63">
        <v>0.05</v>
      </c>
      <c r="H319" s="62"/>
      <c r="I319" s="62"/>
      <c r="J319" s="56"/>
    </row>
    <row r="320" spans="1:10" ht="14.5" x14ac:dyDescent="0.35">
      <c r="A320" s="59" t="s">
        <v>869</v>
      </c>
      <c r="B320" s="59" t="s">
        <v>621</v>
      </c>
      <c r="C320" s="60" t="s">
        <v>687</v>
      </c>
      <c r="D320" s="60" t="s">
        <v>987</v>
      </c>
      <c r="E320" s="60" t="s">
        <v>607</v>
      </c>
      <c r="F320" s="60" t="s">
        <v>21</v>
      </c>
      <c r="G320" s="63">
        <v>0.64</v>
      </c>
      <c r="H320" s="61"/>
      <c r="I320" s="61"/>
      <c r="J320" s="56" t="s">
        <v>688</v>
      </c>
    </row>
    <row r="321" spans="1:10" ht="14.5" x14ac:dyDescent="0.35">
      <c r="A321" s="52" t="s">
        <v>894</v>
      </c>
      <c r="B321" s="52" t="s">
        <v>738</v>
      </c>
      <c r="C321" s="53">
        <v>4</v>
      </c>
      <c r="D321" s="77" t="s">
        <v>995</v>
      </c>
      <c r="E321" s="53" t="s">
        <v>528</v>
      </c>
      <c r="F321" s="53" t="s">
        <v>186</v>
      </c>
      <c r="G321" s="54">
        <v>0.12</v>
      </c>
      <c r="H321" s="55">
        <f>SUM(G321:G331)</f>
        <v>1.6</v>
      </c>
      <c r="I321" s="55">
        <f>H321*30</f>
        <v>48</v>
      </c>
      <c r="J321" s="100"/>
    </row>
    <row r="322" spans="1:10" ht="14.5" x14ac:dyDescent="0.35">
      <c r="A322" s="52" t="s">
        <v>894</v>
      </c>
      <c r="B322" s="52" t="s">
        <v>12</v>
      </c>
      <c r="C322" s="53">
        <v>1</v>
      </c>
      <c r="D322" s="77" t="s">
        <v>996</v>
      </c>
      <c r="E322" s="53" t="s">
        <v>529</v>
      </c>
      <c r="F322" s="53" t="s">
        <v>4</v>
      </c>
      <c r="G322" s="54">
        <v>0.05</v>
      </c>
      <c r="H322" s="84">
        <f>SUM(G321:G334)</f>
        <v>2.35</v>
      </c>
      <c r="I322" s="55">
        <f>H322*30</f>
        <v>70.5</v>
      </c>
      <c r="J322" s="100"/>
    </row>
    <row r="323" spans="1:10" ht="14.5" x14ac:dyDescent="0.35">
      <c r="A323" s="52" t="s">
        <v>894</v>
      </c>
      <c r="B323" s="52" t="s">
        <v>800</v>
      </c>
      <c r="C323" s="53">
        <v>1</v>
      </c>
      <c r="D323" s="77" t="s">
        <v>988</v>
      </c>
      <c r="E323" s="53" t="s">
        <v>32</v>
      </c>
      <c r="F323" s="53" t="s">
        <v>106</v>
      </c>
      <c r="G323" s="58">
        <v>0.06</v>
      </c>
      <c r="H323" s="55"/>
      <c r="I323" s="55"/>
      <c r="J323" s="100"/>
    </row>
    <row r="324" spans="1:10" ht="14.5" x14ac:dyDescent="0.35">
      <c r="A324" s="52" t="s">
        <v>894</v>
      </c>
      <c r="B324" s="52" t="s">
        <v>216</v>
      </c>
      <c r="C324" s="53" t="s">
        <v>645</v>
      </c>
      <c r="D324" s="77" t="s">
        <v>520</v>
      </c>
      <c r="E324" s="53" t="s">
        <v>779</v>
      </c>
      <c r="F324" s="53" t="s">
        <v>38</v>
      </c>
      <c r="G324" s="58">
        <v>7.0000000000000007E-2</v>
      </c>
      <c r="H324" s="55"/>
      <c r="I324" s="55" t="s">
        <v>748</v>
      </c>
      <c r="J324" s="100"/>
    </row>
    <row r="325" spans="1:10" ht="14.5" x14ac:dyDescent="0.35">
      <c r="A325" s="52" t="s">
        <v>894</v>
      </c>
      <c r="B325" s="52" t="s">
        <v>775</v>
      </c>
      <c r="C325" s="53">
        <v>1</v>
      </c>
      <c r="D325" s="77" t="s">
        <v>984</v>
      </c>
      <c r="E325" s="53" t="s">
        <v>528</v>
      </c>
      <c r="F325" s="53" t="s">
        <v>186</v>
      </c>
      <c r="G325" s="58">
        <v>0.03</v>
      </c>
      <c r="H325" s="55"/>
      <c r="I325" s="55">
        <f>H321*100</f>
        <v>160</v>
      </c>
      <c r="J325" s="100"/>
    </row>
    <row r="326" spans="1:10" ht="14.5" x14ac:dyDescent="0.35">
      <c r="A326" s="52" t="s">
        <v>894</v>
      </c>
      <c r="B326" s="52" t="s">
        <v>934</v>
      </c>
      <c r="C326" s="53">
        <v>5</v>
      </c>
      <c r="D326" s="72" t="s">
        <v>1561</v>
      </c>
      <c r="E326" s="74" t="s">
        <v>678</v>
      </c>
      <c r="F326" s="74" t="s">
        <v>678</v>
      </c>
      <c r="G326" s="58">
        <v>0.05</v>
      </c>
      <c r="H326" s="55"/>
      <c r="I326" s="55">
        <f>H322*100</f>
        <v>235</v>
      </c>
      <c r="J326" s="100"/>
    </row>
    <row r="327" spans="1:10" ht="14.5" x14ac:dyDescent="0.35">
      <c r="A327" s="52" t="s">
        <v>894</v>
      </c>
      <c r="B327" s="52" t="s">
        <v>72</v>
      </c>
      <c r="C327" s="53" t="s">
        <v>661</v>
      </c>
      <c r="D327" s="77" t="s">
        <v>983</v>
      </c>
      <c r="E327" s="53" t="s">
        <v>485</v>
      </c>
      <c r="F327" s="53" t="s">
        <v>69</v>
      </c>
      <c r="G327" s="58">
        <v>1.06</v>
      </c>
      <c r="H327" s="55"/>
      <c r="I327" s="95"/>
      <c r="J327" s="100"/>
    </row>
    <row r="328" spans="1:10" ht="14.5" x14ac:dyDescent="0.35">
      <c r="A328" s="52" t="s">
        <v>894</v>
      </c>
      <c r="B328" s="52" t="s">
        <v>199</v>
      </c>
      <c r="C328" s="53">
        <v>1</v>
      </c>
      <c r="D328" s="77" t="s">
        <v>990</v>
      </c>
      <c r="E328" s="53" t="s">
        <v>9</v>
      </c>
      <c r="F328" s="53" t="s">
        <v>139</v>
      </c>
      <c r="G328" s="54"/>
      <c r="H328" s="55"/>
      <c r="I328" s="57"/>
      <c r="J328" s="100"/>
    </row>
    <row r="329" spans="1:10" ht="14.5" x14ac:dyDescent="0.35">
      <c r="A329" s="52" t="s">
        <v>894</v>
      </c>
      <c r="B329" s="52" t="s">
        <v>508</v>
      </c>
      <c r="C329" s="53" t="s">
        <v>661</v>
      </c>
      <c r="D329" s="77" t="s">
        <v>983</v>
      </c>
      <c r="E329" s="53" t="s">
        <v>485</v>
      </c>
      <c r="F329" s="53" t="s">
        <v>69</v>
      </c>
      <c r="G329" s="58">
        <v>0.12</v>
      </c>
      <c r="H329" s="55"/>
      <c r="I329" s="55"/>
      <c r="J329" s="100"/>
    </row>
    <row r="330" spans="1:10" ht="14.5" x14ac:dyDescent="0.35">
      <c r="A330" s="52" t="s">
        <v>894</v>
      </c>
      <c r="B330" s="76" t="s">
        <v>153</v>
      </c>
      <c r="C330" s="53">
        <v>1</v>
      </c>
      <c r="D330" s="77" t="s">
        <v>990</v>
      </c>
      <c r="E330" s="53" t="s">
        <v>9</v>
      </c>
      <c r="F330" s="53" t="s">
        <v>139</v>
      </c>
      <c r="G330" s="58"/>
      <c r="H330" s="55"/>
      <c r="I330" s="55"/>
      <c r="J330" s="100"/>
    </row>
    <row r="331" spans="1:10" ht="14.5" x14ac:dyDescent="0.35">
      <c r="A331" s="52" t="s">
        <v>894</v>
      </c>
      <c r="B331" s="52" t="s">
        <v>305</v>
      </c>
      <c r="C331" s="53" t="s">
        <v>801</v>
      </c>
      <c r="D331" s="77" t="s">
        <v>486</v>
      </c>
      <c r="E331" s="53" t="s">
        <v>607</v>
      </c>
      <c r="F331" s="53" t="s">
        <v>21</v>
      </c>
      <c r="G331" s="58">
        <v>0.04</v>
      </c>
      <c r="H331" s="55"/>
      <c r="I331" s="55"/>
      <c r="J331" s="100"/>
    </row>
    <row r="332" spans="1:10" ht="14.5" x14ac:dyDescent="0.35">
      <c r="A332" s="52" t="s">
        <v>894</v>
      </c>
      <c r="B332" s="52" t="s">
        <v>802</v>
      </c>
      <c r="C332" s="53" t="s">
        <v>692</v>
      </c>
      <c r="D332" s="77" t="s">
        <v>995</v>
      </c>
      <c r="E332" s="53" t="s">
        <v>528</v>
      </c>
      <c r="F332" s="53" t="s">
        <v>186</v>
      </c>
      <c r="G332" s="58">
        <v>0.75</v>
      </c>
      <c r="H332" s="55"/>
      <c r="I332" s="55"/>
      <c r="J332" s="100"/>
    </row>
    <row r="333" spans="1:10" ht="14.5" x14ac:dyDescent="0.35">
      <c r="A333" s="52" t="s">
        <v>894</v>
      </c>
      <c r="B333" s="52" t="s">
        <v>803</v>
      </c>
      <c r="C333" s="53" t="s">
        <v>639</v>
      </c>
      <c r="D333" s="77" t="s">
        <v>995</v>
      </c>
      <c r="E333" s="53" t="s">
        <v>528</v>
      </c>
      <c r="F333" s="53" t="s">
        <v>186</v>
      </c>
      <c r="G333" s="58"/>
      <c r="H333" s="55"/>
      <c r="I333" s="55"/>
      <c r="J333" s="100"/>
    </row>
    <row r="334" spans="1:10" ht="14.5" x14ac:dyDescent="0.35">
      <c r="A334" s="52" t="s">
        <v>894</v>
      </c>
      <c r="B334" s="52" t="s">
        <v>804</v>
      </c>
      <c r="C334" s="53" t="s">
        <v>639</v>
      </c>
      <c r="D334" s="72" t="s">
        <v>1561</v>
      </c>
      <c r="E334" s="74" t="s">
        <v>678</v>
      </c>
      <c r="F334" s="74" t="s">
        <v>678</v>
      </c>
      <c r="G334" s="58"/>
      <c r="H334" s="55"/>
      <c r="I334" s="55"/>
      <c r="J334" s="100"/>
    </row>
    <row r="335" spans="1:10" ht="14.5" x14ac:dyDescent="0.35">
      <c r="A335" s="59" t="s">
        <v>895</v>
      </c>
      <c r="B335" s="59" t="s">
        <v>772</v>
      </c>
      <c r="C335" s="60">
        <v>7</v>
      </c>
      <c r="D335" s="60" t="s">
        <v>978</v>
      </c>
      <c r="E335" s="60" t="s">
        <v>35</v>
      </c>
      <c r="F335" s="60" t="s">
        <v>35</v>
      </c>
      <c r="G335" s="64">
        <v>0.21</v>
      </c>
      <c r="H335" s="62">
        <f>SUM(G335:G344)</f>
        <v>0.69</v>
      </c>
      <c r="I335" s="62">
        <f>H335*30</f>
        <v>20.7</v>
      </c>
      <c r="J335" s="56"/>
    </row>
    <row r="336" spans="1:10" ht="14.5" x14ac:dyDescent="0.35">
      <c r="A336" s="59" t="s">
        <v>895</v>
      </c>
      <c r="B336" s="56" t="s">
        <v>797</v>
      </c>
      <c r="C336" s="80">
        <v>2</v>
      </c>
      <c r="D336" s="60" t="s">
        <v>980</v>
      </c>
      <c r="E336" s="80" t="s">
        <v>15</v>
      </c>
      <c r="F336" s="80" t="s">
        <v>15</v>
      </c>
      <c r="G336" s="73">
        <v>0.04</v>
      </c>
      <c r="H336" s="61"/>
      <c r="I336" s="61"/>
      <c r="J336" s="56"/>
    </row>
    <row r="337" spans="1:10" ht="14.5" x14ac:dyDescent="0.35">
      <c r="A337" s="59" t="s">
        <v>895</v>
      </c>
      <c r="B337" s="59" t="s">
        <v>12</v>
      </c>
      <c r="C337" s="60">
        <v>2</v>
      </c>
      <c r="D337" s="60" t="s">
        <v>996</v>
      </c>
      <c r="E337" s="60" t="s">
        <v>529</v>
      </c>
      <c r="F337" s="60" t="s">
        <v>4</v>
      </c>
      <c r="G337" s="63">
        <v>0.1</v>
      </c>
      <c r="H337" s="62"/>
      <c r="I337" s="62"/>
      <c r="J337" s="56"/>
    </row>
    <row r="338" spans="1:10" ht="14.5" x14ac:dyDescent="0.35">
      <c r="A338" s="59" t="s">
        <v>895</v>
      </c>
      <c r="B338" s="59" t="s">
        <v>199</v>
      </c>
      <c r="C338" s="60">
        <v>1</v>
      </c>
      <c r="D338" s="60" t="s">
        <v>990</v>
      </c>
      <c r="E338" s="60" t="s">
        <v>9</v>
      </c>
      <c r="F338" s="60" t="s">
        <v>139</v>
      </c>
      <c r="G338" s="63"/>
      <c r="H338" s="62"/>
      <c r="I338" s="62"/>
      <c r="J338" s="56"/>
    </row>
    <row r="339" spans="1:10" ht="14.5" x14ac:dyDescent="0.35">
      <c r="A339" s="59" t="s">
        <v>895</v>
      </c>
      <c r="B339" s="59" t="s">
        <v>170</v>
      </c>
      <c r="C339" s="60">
        <v>2</v>
      </c>
      <c r="D339" s="60" t="s">
        <v>978</v>
      </c>
      <c r="E339" s="60" t="s">
        <v>35</v>
      </c>
      <c r="F339" s="60" t="s">
        <v>35</v>
      </c>
      <c r="G339" s="63">
        <v>0.04</v>
      </c>
      <c r="H339" s="62"/>
      <c r="I339" s="62"/>
      <c r="J339" s="56"/>
    </row>
    <row r="340" spans="1:10" ht="14.5" x14ac:dyDescent="0.35">
      <c r="A340" s="59" t="s">
        <v>895</v>
      </c>
      <c r="B340" s="59" t="s">
        <v>278</v>
      </c>
      <c r="C340" s="60" t="s">
        <v>645</v>
      </c>
      <c r="D340" s="60" t="s">
        <v>986</v>
      </c>
      <c r="E340" s="60" t="s">
        <v>630</v>
      </c>
      <c r="F340" s="60" t="s">
        <v>103</v>
      </c>
      <c r="G340" s="63">
        <v>0.02</v>
      </c>
      <c r="H340" s="62"/>
      <c r="I340" s="62"/>
      <c r="J340" s="56"/>
    </row>
    <row r="341" spans="1:10" ht="14.5" x14ac:dyDescent="0.35">
      <c r="A341" s="59" t="s">
        <v>895</v>
      </c>
      <c r="B341" s="59" t="s">
        <v>775</v>
      </c>
      <c r="C341" s="60">
        <v>3</v>
      </c>
      <c r="D341" s="60" t="s">
        <v>984</v>
      </c>
      <c r="E341" s="60" t="s">
        <v>528</v>
      </c>
      <c r="F341" s="60" t="s">
        <v>186</v>
      </c>
      <c r="G341" s="63">
        <v>0.09</v>
      </c>
      <c r="H341" s="62"/>
      <c r="I341" s="62"/>
      <c r="J341" s="56"/>
    </row>
    <row r="342" spans="1:10" ht="14.5" x14ac:dyDescent="0.35">
      <c r="A342" s="59" t="s">
        <v>895</v>
      </c>
      <c r="B342" s="59" t="s">
        <v>743</v>
      </c>
      <c r="C342" s="60">
        <v>1</v>
      </c>
      <c r="D342" s="60" t="s">
        <v>995</v>
      </c>
      <c r="E342" s="60" t="s">
        <v>528</v>
      </c>
      <c r="F342" s="60" t="s">
        <v>186</v>
      </c>
      <c r="G342" s="63">
        <v>0.19</v>
      </c>
      <c r="H342" s="62"/>
      <c r="I342" s="62"/>
      <c r="J342" s="56"/>
    </row>
    <row r="343" spans="1:10" ht="14.5" x14ac:dyDescent="0.35">
      <c r="A343" s="59" t="s">
        <v>895</v>
      </c>
      <c r="B343" s="59" t="s">
        <v>8</v>
      </c>
      <c r="C343" s="60" t="s">
        <v>639</v>
      </c>
      <c r="D343" s="60" t="s">
        <v>994</v>
      </c>
      <c r="E343" s="60" t="s">
        <v>523</v>
      </c>
      <c r="F343" s="60" t="s">
        <v>9</v>
      </c>
      <c r="G343" s="63"/>
      <c r="H343" s="62"/>
      <c r="I343" s="62"/>
      <c r="J343" s="56"/>
    </row>
    <row r="344" spans="1:10" ht="14.5" x14ac:dyDescent="0.35">
      <c r="A344" s="59" t="s">
        <v>895</v>
      </c>
      <c r="B344" s="59" t="s">
        <v>780</v>
      </c>
      <c r="C344" s="60" t="s">
        <v>639</v>
      </c>
      <c r="D344" s="60" t="s">
        <v>122</v>
      </c>
      <c r="E344" s="60" t="s">
        <v>122</v>
      </c>
      <c r="F344" s="60" t="s">
        <v>330</v>
      </c>
      <c r="G344" s="63"/>
      <c r="H344" s="62"/>
      <c r="I344" s="62"/>
      <c r="J344" s="56"/>
    </row>
    <row r="345" spans="1:10" ht="14.5" x14ac:dyDescent="0.35">
      <c r="A345" s="52" t="s">
        <v>862</v>
      </c>
      <c r="B345" s="52" t="s">
        <v>659</v>
      </c>
      <c r="C345" s="53" t="s">
        <v>660</v>
      </c>
      <c r="D345" s="77" t="s">
        <v>995</v>
      </c>
      <c r="E345" s="53" t="s">
        <v>528</v>
      </c>
      <c r="F345" s="53" t="s">
        <v>186</v>
      </c>
      <c r="G345" s="58">
        <v>0.75</v>
      </c>
      <c r="H345" s="55">
        <f>SUM(G345:G352)</f>
        <v>2.25</v>
      </c>
      <c r="I345" s="55">
        <f>H345*30</f>
        <v>67.5</v>
      </c>
      <c r="J345" s="100"/>
    </row>
    <row r="346" spans="1:10" ht="14.5" x14ac:dyDescent="0.35">
      <c r="A346" s="52" t="s">
        <v>862</v>
      </c>
      <c r="B346" s="52" t="s">
        <v>278</v>
      </c>
      <c r="C346" s="53" t="s">
        <v>645</v>
      </c>
      <c r="D346" s="77" t="s">
        <v>986</v>
      </c>
      <c r="E346" s="53" t="s">
        <v>630</v>
      </c>
      <c r="F346" s="53" t="s">
        <v>103</v>
      </c>
      <c r="G346" s="58">
        <v>0.02</v>
      </c>
      <c r="H346" s="55">
        <f>SUM(G345:G353)</f>
        <v>2.5</v>
      </c>
      <c r="I346" s="55">
        <f>H346*30</f>
        <v>75</v>
      </c>
      <c r="J346" s="100"/>
    </row>
    <row r="347" spans="1:10" ht="14.5" x14ac:dyDescent="0.35">
      <c r="A347" s="52" t="s">
        <v>862</v>
      </c>
      <c r="B347" s="52" t="s">
        <v>18</v>
      </c>
      <c r="C347" s="53">
        <v>5</v>
      </c>
      <c r="D347" s="77" t="s">
        <v>994</v>
      </c>
      <c r="E347" s="53" t="s">
        <v>523</v>
      </c>
      <c r="F347" s="53" t="s">
        <v>9</v>
      </c>
      <c r="G347" s="54"/>
      <c r="H347" s="55"/>
      <c r="I347" s="55"/>
      <c r="J347" s="100"/>
    </row>
    <row r="348" spans="1:10" ht="14.5" x14ac:dyDescent="0.35">
      <c r="A348" s="52" t="s">
        <v>862</v>
      </c>
      <c r="B348" s="52" t="s">
        <v>644</v>
      </c>
      <c r="C348" s="53">
        <v>5</v>
      </c>
      <c r="D348" s="77" t="s">
        <v>994</v>
      </c>
      <c r="E348" s="53" t="s">
        <v>523</v>
      </c>
      <c r="F348" s="53" t="s">
        <v>9</v>
      </c>
      <c r="G348" s="54"/>
      <c r="H348" s="55"/>
      <c r="I348" s="55"/>
      <c r="J348" s="100"/>
    </row>
    <row r="349" spans="1:10" ht="14.5" x14ac:dyDescent="0.35">
      <c r="A349" s="52" t="s">
        <v>862</v>
      </c>
      <c r="B349" s="52" t="s">
        <v>646</v>
      </c>
      <c r="C349" s="53">
        <v>1</v>
      </c>
      <c r="D349" s="77" t="s">
        <v>486</v>
      </c>
      <c r="E349" s="53" t="s">
        <v>607</v>
      </c>
      <c r="F349" s="53" t="s">
        <v>21</v>
      </c>
      <c r="G349" s="58">
        <v>0.7</v>
      </c>
      <c r="H349" s="57"/>
      <c r="I349" s="57"/>
      <c r="J349" s="100"/>
    </row>
    <row r="350" spans="1:10" ht="14.5" x14ac:dyDescent="0.35">
      <c r="A350" s="52" t="s">
        <v>862</v>
      </c>
      <c r="B350" s="52" t="s">
        <v>68</v>
      </c>
      <c r="C350" s="53" t="s">
        <v>661</v>
      </c>
      <c r="D350" s="77" t="s">
        <v>995</v>
      </c>
      <c r="E350" s="53" t="s">
        <v>485</v>
      </c>
      <c r="F350" s="53" t="s">
        <v>69</v>
      </c>
      <c r="G350" s="58">
        <v>0.68</v>
      </c>
      <c r="H350" s="55"/>
      <c r="I350" s="57"/>
      <c r="J350" s="100"/>
    </row>
    <row r="351" spans="1:10" ht="14.5" x14ac:dyDescent="0.35">
      <c r="A351" s="52" t="s">
        <v>862</v>
      </c>
      <c r="B351" s="52" t="s">
        <v>635</v>
      </c>
      <c r="C351" s="53">
        <v>1</v>
      </c>
      <c r="D351" s="77" t="s">
        <v>990</v>
      </c>
      <c r="E351" s="53" t="s">
        <v>9</v>
      </c>
      <c r="F351" s="53" t="s">
        <v>139</v>
      </c>
      <c r="G351" s="54"/>
      <c r="H351" s="55"/>
      <c r="I351" s="55"/>
      <c r="J351" s="100"/>
    </row>
    <row r="352" spans="1:10" ht="14.5" x14ac:dyDescent="0.35">
      <c r="A352" s="52" t="s">
        <v>862</v>
      </c>
      <c r="B352" s="52" t="s">
        <v>662</v>
      </c>
      <c r="C352" s="53">
        <v>1</v>
      </c>
      <c r="D352" s="77" t="s">
        <v>993</v>
      </c>
      <c r="E352" s="53" t="s">
        <v>4</v>
      </c>
      <c r="F352" s="53" t="s">
        <v>255</v>
      </c>
      <c r="G352" s="54">
        <v>0.1</v>
      </c>
      <c r="H352" s="55"/>
      <c r="I352" s="55"/>
      <c r="J352" s="100"/>
    </row>
    <row r="353" spans="1:10" ht="14.5" x14ac:dyDescent="0.35">
      <c r="A353" s="52" t="s">
        <v>862</v>
      </c>
      <c r="B353" s="52" t="s">
        <v>648</v>
      </c>
      <c r="C353" s="53" t="s">
        <v>639</v>
      </c>
      <c r="D353" s="77" t="s">
        <v>971</v>
      </c>
      <c r="E353" s="53" t="s">
        <v>642</v>
      </c>
      <c r="F353" s="53" t="s">
        <v>642</v>
      </c>
      <c r="G353" s="54">
        <v>0.25</v>
      </c>
      <c r="H353" s="55"/>
      <c r="I353" s="55"/>
      <c r="J353" s="100" t="s">
        <v>912</v>
      </c>
    </row>
    <row r="354" spans="1:10" ht="14.5" x14ac:dyDescent="0.35">
      <c r="A354" s="59" t="s">
        <v>898</v>
      </c>
      <c r="B354" s="59" t="s">
        <v>558</v>
      </c>
      <c r="C354" s="60">
        <v>1</v>
      </c>
      <c r="D354" s="60" t="s">
        <v>486</v>
      </c>
      <c r="E354" s="60" t="s">
        <v>607</v>
      </c>
      <c r="F354" s="60" t="s">
        <v>21</v>
      </c>
      <c r="G354" s="68">
        <v>0.85</v>
      </c>
      <c r="H354" s="70">
        <f>SUM(G354:G357)</f>
        <v>1.3900000000000001</v>
      </c>
      <c r="I354" s="70">
        <f>H354*30</f>
        <v>41.7</v>
      </c>
      <c r="J354" s="56"/>
    </row>
    <row r="355" spans="1:10" ht="14.5" x14ac:dyDescent="0.35">
      <c r="A355" s="59" t="s">
        <v>898</v>
      </c>
      <c r="B355" s="59" t="s">
        <v>771</v>
      </c>
      <c r="C355" s="60">
        <v>6</v>
      </c>
      <c r="D355" s="60" t="s">
        <v>982</v>
      </c>
      <c r="E355" s="60" t="s">
        <v>228</v>
      </c>
      <c r="F355" s="60" t="s">
        <v>228</v>
      </c>
      <c r="G355" s="71">
        <v>0.42</v>
      </c>
      <c r="H355" s="70"/>
      <c r="I355" s="70"/>
      <c r="J355" s="56"/>
    </row>
    <row r="356" spans="1:10" ht="14.5" x14ac:dyDescent="0.35">
      <c r="A356" s="59" t="s">
        <v>898</v>
      </c>
      <c r="B356" s="59" t="s">
        <v>170</v>
      </c>
      <c r="C356" s="60">
        <v>5</v>
      </c>
      <c r="D356" s="60" t="s">
        <v>978</v>
      </c>
      <c r="E356" s="60" t="s">
        <v>35</v>
      </c>
      <c r="F356" s="60" t="s">
        <v>35</v>
      </c>
      <c r="G356" s="71">
        <v>0.1</v>
      </c>
      <c r="H356" s="70"/>
      <c r="I356" s="104"/>
      <c r="J356" s="56"/>
    </row>
    <row r="357" spans="1:10" ht="14.5" x14ac:dyDescent="0.35">
      <c r="A357" s="59" t="s">
        <v>898</v>
      </c>
      <c r="B357" s="59" t="s">
        <v>96</v>
      </c>
      <c r="C357" s="60">
        <v>2</v>
      </c>
      <c r="D357" s="60" t="s">
        <v>981</v>
      </c>
      <c r="E357" s="60" t="s">
        <v>66</v>
      </c>
      <c r="F357" s="60" t="s">
        <v>66</v>
      </c>
      <c r="G357" s="71">
        <v>0.02</v>
      </c>
      <c r="H357" s="70"/>
      <c r="I357" s="70"/>
      <c r="J357" s="56"/>
    </row>
    <row r="358" spans="1:10" ht="14.5" x14ac:dyDescent="0.35">
      <c r="A358" s="52" t="s">
        <v>884</v>
      </c>
      <c r="B358" s="52" t="s">
        <v>207</v>
      </c>
      <c r="C358" s="53">
        <v>1</v>
      </c>
      <c r="D358" s="77" t="s">
        <v>984</v>
      </c>
      <c r="E358" s="53" t="s">
        <v>524</v>
      </c>
      <c r="F358" s="53" t="s">
        <v>206</v>
      </c>
      <c r="G358" s="58">
        <v>0.92</v>
      </c>
      <c r="H358" s="55">
        <f>SUM(G358:G374)</f>
        <v>3.39</v>
      </c>
      <c r="I358" s="55">
        <f>H358*30</f>
        <v>101.7</v>
      </c>
      <c r="J358" s="100"/>
    </row>
    <row r="359" spans="1:10" ht="14.5" x14ac:dyDescent="0.35">
      <c r="A359" s="52" t="s">
        <v>884</v>
      </c>
      <c r="B359" s="52" t="s">
        <v>747</v>
      </c>
      <c r="C359" s="53">
        <v>1</v>
      </c>
      <c r="D359" s="77" t="s">
        <v>995</v>
      </c>
      <c r="E359" s="53" t="s">
        <v>524</v>
      </c>
      <c r="F359" s="53" t="s">
        <v>206</v>
      </c>
      <c r="G359" s="58">
        <v>0.75</v>
      </c>
      <c r="H359" s="55">
        <f>SUM(G358:G379)</f>
        <v>4.0699999999999994</v>
      </c>
      <c r="I359" s="55">
        <f>H359*30</f>
        <v>122.09999999999998</v>
      </c>
      <c r="J359" s="100"/>
    </row>
    <row r="360" spans="1:10" ht="14.5" x14ac:dyDescent="0.35">
      <c r="A360" s="52" t="s">
        <v>884</v>
      </c>
      <c r="B360" s="52" t="s">
        <v>788</v>
      </c>
      <c r="C360" s="53">
        <v>2</v>
      </c>
      <c r="D360" s="77" t="s">
        <v>995</v>
      </c>
      <c r="E360" s="53" t="s">
        <v>528</v>
      </c>
      <c r="F360" s="53" t="s">
        <v>186</v>
      </c>
      <c r="G360" s="58">
        <v>0.46</v>
      </c>
      <c r="H360" s="55"/>
      <c r="I360" s="55"/>
      <c r="J360" s="100"/>
    </row>
    <row r="361" spans="1:10" ht="14.5" x14ac:dyDescent="0.35">
      <c r="A361" s="52" t="s">
        <v>884</v>
      </c>
      <c r="B361" s="52" t="s">
        <v>699</v>
      </c>
      <c r="C361" s="53">
        <v>1</v>
      </c>
      <c r="D361" s="77" t="s">
        <v>990</v>
      </c>
      <c r="E361" s="53" t="s">
        <v>9</v>
      </c>
      <c r="F361" s="53" t="s">
        <v>139</v>
      </c>
      <c r="G361" s="54"/>
      <c r="H361" s="96"/>
      <c r="I361" s="55" t="s">
        <v>748</v>
      </c>
      <c r="J361" s="100"/>
    </row>
    <row r="362" spans="1:10" ht="14.5" x14ac:dyDescent="0.35">
      <c r="A362" s="52" t="s">
        <v>884</v>
      </c>
      <c r="B362" s="52" t="s">
        <v>749</v>
      </c>
      <c r="C362" s="53">
        <v>1</v>
      </c>
      <c r="D362" s="77" t="s">
        <v>122</v>
      </c>
      <c r="E362" s="53" t="s">
        <v>122</v>
      </c>
      <c r="F362" s="53" t="s">
        <v>330</v>
      </c>
      <c r="G362" s="54"/>
      <c r="H362" s="55"/>
      <c r="I362" s="55">
        <f>H358*100</f>
        <v>339</v>
      </c>
      <c r="J362" s="100"/>
    </row>
    <row r="363" spans="1:10" ht="14.5" x14ac:dyDescent="0.35">
      <c r="A363" s="52" t="s">
        <v>884</v>
      </c>
      <c r="B363" s="52" t="s">
        <v>750</v>
      </c>
      <c r="C363" s="53" t="s">
        <v>639</v>
      </c>
      <c r="D363" s="77" t="s">
        <v>993</v>
      </c>
      <c r="E363" s="53" t="s">
        <v>4</v>
      </c>
      <c r="F363" s="53" t="s">
        <v>255</v>
      </c>
      <c r="G363" s="54"/>
      <c r="H363" s="55"/>
      <c r="I363" s="55">
        <f>H359*100</f>
        <v>406.99999999999994</v>
      </c>
      <c r="J363" s="100"/>
    </row>
    <row r="364" spans="1:10" ht="14.5" x14ac:dyDescent="0.35">
      <c r="A364" s="52" t="s">
        <v>884</v>
      </c>
      <c r="B364" s="52" t="s">
        <v>751</v>
      </c>
      <c r="C364" s="53">
        <v>0.5</v>
      </c>
      <c r="D364" s="77" t="s">
        <v>993</v>
      </c>
      <c r="E364" s="53" t="s">
        <v>4</v>
      </c>
      <c r="F364" s="53" t="s">
        <v>255</v>
      </c>
      <c r="G364" s="54">
        <v>0.03</v>
      </c>
      <c r="H364" s="55"/>
      <c r="I364" s="95"/>
      <c r="J364" s="100"/>
    </row>
    <row r="365" spans="1:10" ht="14.5" x14ac:dyDescent="0.35">
      <c r="A365" s="52" t="s">
        <v>884</v>
      </c>
      <c r="B365" s="52" t="s">
        <v>752</v>
      </c>
      <c r="C365" s="53" t="s">
        <v>633</v>
      </c>
      <c r="D365" s="77" t="s">
        <v>986</v>
      </c>
      <c r="E365" s="53" t="s">
        <v>630</v>
      </c>
      <c r="F365" s="53" t="s">
        <v>103</v>
      </c>
      <c r="G365" s="58">
        <v>0.06</v>
      </c>
      <c r="H365" s="55"/>
      <c r="I365" s="95"/>
      <c r="J365" s="100"/>
    </row>
    <row r="366" spans="1:10" ht="14.5" x14ac:dyDescent="0.35">
      <c r="A366" s="52" t="s">
        <v>884</v>
      </c>
      <c r="B366" s="52" t="s">
        <v>88</v>
      </c>
      <c r="C366" s="53">
        <v>4</v>
      </c>
      <c r="D366" s="77" t="s">
        <v>486</v>
      </c>
      <c r="E366" s="53" t="s">
        <v>607</v>
      </c>
      <c r="F366" s="53" t="s">
        <v>21</v>
      </c>
      <c r="G366" s="54">
        <v>0.6</v>
      </c>
      <c r="H366" s="55"/>
      <c r="I366" s="96"/>
      <c r="J366" s="100"/>
    </row>
    <row r="367" spans="1:10" ht="14.5" x14ac:dyDescent="0.35">
      <c r="A367" s="52" t="s">
        <v>884</v>
      </c>
      <c r="B367" s="52" t="s">
        <v>753</v>
      </c>
      <c r="C367" s="53">
        <v>1</v>
      </c>
      <c r="D367" s="77" t="s">
        <v>978</v>
      </c>
      <c r="E367" s="53" t="s">
        <v>35</v>
      </c>
      <c r="F367" s="53" t="s">
        <v>35</v>
      </c>
      <c r="G367" s="54">
        <v>0.02</v>
      </c>
      <c r="H367" s="55"/>
      <c r="I367" s="55"/>
      <c r="J367" s="100"/>
    </row>
    <row r="368" spans="1:10" ht="14.5" x14ac:dyDescent="0.35">
      <c r="A368" s="52" t="s">
        <v>884</v>
      </c>
      <c r="B368" s="52" t="s">
        <v>754</v>
      </c>
      <c r="C368" s="53" t="s">
        <v>755</v>
      </c>
      <c r="D368" s="77" t="s">
        <v>995</v>
      </c>
      <c r="E368" s="53" t="s">
        <v>528</v>
      </c>
      <c r="F368" s="53" t="s">
        <v>186</v>
      </c>
      <c r="G368" s="58">
        <v>0.21</v>
      </c>
      <c r="H368" s="55"/>
      <c r="I368" s="55"/>
      <c r="J368" s="100"/>
    </row>
    <row r="369" spans="1:10" ht="14.5" x14ac:dyDescent="0.35">
      <c r="A369" s="52" t="s">
        <v>884</v>
      </c>
      <c r="B369" s="52" t="s">
        <v>928</v>
      </c>
      <c r="C369" s="53">
        <v>1</v>
      </c>
      <c r="D369" s="77" t="s">
        <v>1563</v>
      </c>
      <c r="E369" s="53" t="s">
        <v>929</v>
      </c>
      <c r="F369" s="53" t="s">
        <v>930</v>
      </c>
      <c r="G369" s="58">
        <v>0.08</v>
      </c>
      <c r="H369" s="57"/>
      <c r="I369" s="57"/>
      <c r="J369" s="100"/>
    </row>
    <row r="370" spans="1:10" ht="14.5" x14ac:dyDescent="0.35">
      <c r="A370" s="52" t="s">
        <v>884</v>
      </c>
      <c r="B370" s="52" t="s">
        <v>756</v>
      </c>
      <c r="C370" s="53">
        <v>1</v>
      </c>
      <c r="D370" s="77" t="s">
        <v>122</v>
      </c>
      <c r="E370" s="53" t="s">
        <v>122</v>
      </c>
      <c r="F370" s="53" t="s">
        <v>330</v>
      </c>
      <c r="G370" s="58"/>
      <c r="H370" s="57"/>
      <c r="I370" s="57"/>
      <c r="J370" s="100"/>
    </row>
    <row r="371" spans="1:10" ht="14.5" x14ac:dyDescent="0.35">
      <c r="A371" s="52" t="s">
        <v>884</v>
      </c>
      <c r="B371" s="52" t="s">
        <v>745</v>
      </c>
      <c r="C371" s="53">
        <v>1</v>
      </c>
      <c r="D371" s="77" t="s">
        <v>122</v>
      </c>
      <c r="E371" s="53" t="s">
        <v>122</v>
      </c>
      <c r="F371" s="53" t="s">
        <v>330</v>
      </c>
      <c r="G371" s="54"/>
      <c r="H371" s="55"/>
      <c r="I371" s="55"/>
      <c r="J371" s="100"/>
    </row>
    <row r="372" spans="1:10" ht="14.5" x14ac:dyDescent="0.35">
      <c r="A372" s="52" t="s">
        <v>884</v>
      </c>
      <c r="B372" s="52" t="s">
        <v>199</v>
      </c>
      <c r="C372" s="53">
        <v>1</v>
      </c>
      <c r="D372" s="77" t="s">
        <v>990</v>
      </c>
      <c r="E372" s="53" t="s">
        <v>9</v>
      </c>
      <c r="F372" s="53" t="s">
        <v>139</v>
      </c>
      <c r="G372" s="54"/>
      <c r="H372" s="57"/>
      <c r="I372" s="57"/>
      <c r="J372" s="100"/>
    </row>
    <row r="373" spans="1:10" ht="14.5" x14ac:dyDescent="0.35">
      <c r="A373" s="52" t="s">
        <v>884</v>
      </c>
      <c r="B373" s="52" t="s">
        <v>757</v>
      </c>
      <c r="C373" s="53">
        <v>2</v>
      </c>
      <c r="D373" s="77" t="s">
        <v>995</v>
      </c>
      <c r="E373" s="53" t="s">
        <v>528</v>
      </c>
      <c r="F373" s="53" t="s">
        <v>186</v>
      </c>
      <c r="G373" s="58">
        <f>0.08*2</f>
        <v>0.16</v>
      </c>
      <c r="H373" s="55"/>
      <c r="I373" s="55"/>
      <c r="J373" s="100"/>
    </row>
    <row r="374" spans="1:10" ht="14.5" x14ac:dyDescent="0.35">
      <c r="A374" s="52" t="s">
        <v>884</v>
      </c>
      <c r="B374" s="52" t="s">
        <v>758</v>
      </c>
      <c r="C374" s="53">
        <v>1</v>
      </c>
      <c r="D374" s="77" t="s">
        <v>981</v>
      </c>
      <c r="E374" s="53" t="s">
        <v>66</v>
      </c>
      <c r="F374" s="53" t="s">
        <v>66</v>
      </c>
      <c r="G374" s="58">
        <v>0.1</v>
      </c>
      <c r="H374" s="55"/>
      <c r="I374" s="55"/>
      <c r="J374" s="100"/>
    </row>
    <row r="375" spans="1:10" ht="14.5" x14ac:dyDescent="0.35">
      <c r="A375" s="52" t="s">
        <v>884</v>
      </c>
      <c r="B375" s="52" t="s">
        <v>759</v>
      </c>
      <c r="C375" s="53">
        <v>3</v>
      </c>
      <c r="D375" s="77" t="s">
        <v>978</v>
      </c>
      <c r="E375" s="53" t="s">
        <v>35</v>
      </c>
      <c r="F375" s="53" t="s">
        <v>35</v>
      </c>
      <c r="G375" s="58">
        <v>0.09</v>
      </c>
      <c r="H375" s="55"/>
      <c r="I375" s="55"/>
      <c r="J375" s="100"/>
    </row>
    <row r="376" spans="1:10" ht="14.5" x14ac:dyDescent="0.35">
      <c r="A376" s="52" t="s">
        <v>884</v>
      </c>
      <c r="B376" s="52" t="s">
        <v>760</v>
      </c>
      <c r="C376" s="53">
        <v>3</v>
      </c>
      <c r="D376" s="77" t="s">
        <v>981</v>
      </c>
      <c r="E376" s="53" t="s">
        <v>66</v>
      </c>
      <c r="F376" s="53" t="s">
        <v>66</v>
      </c>
      <c r="G376" s="58">
        <v>0.06</v>
      </c>
      <c r="H376" s="55"/>
      <c r="I376" s="55"/>
      <c r="J376" s="100"/>
    </row>
    <row r="377" spans="1:10" ht="14.5" x14ac:dyDescent="0.35">
      <c r="A377" s="52" t="s">
        <v>884</v>
      </c>
      <c r="B377" s="52" t="s">
        <v>761</v>
      </c>
      <c r="C377" s="53">
        <v>3</v>
      </c>
      <c r="D377" s="77" t="s">
        <v>981</v>
      </c>
      <c r="E377" s="53" t="s">
        <v>66</v>
      </c>
      <c r="F377" s="53" t="s">
        <v>66</v>
      </c>
      <c r="G377" s="58">
        <v>0.03</v>
      </c>
      <c r="H377" s="57"/>
      <c r="I377" s="57"/>
      <c r="J377" s="100"/>
    </row>
    <row r="378" spans="1:10" ht="14.5" x14ac:dyDescent="0.35">
      <c r="A378" s="52" t="s">
        <v>884</v>
      </c>
      <c r="B378" s="52" t="s">
        <v>762</v>
      </c>
      <c r="C378" s="53" t="s">
        <v>763</v>
      </c>
      <c r="D378" s="77" t="s">
        <v>971</v>
      </c>
      <c r="E378" s="53" t="s">
        <v>764</v>
      </c>
      <c r="F378" s="53" t="s">
        <v>764</v>
      </c>
      <c r="G378" s="58">
        <v>0.45</v>
      </c>
      <c r="H378" s="55"/>
      <c r="I378" s="55"/>
      <c r="J378" s="100"/>
    </row>
    <row r="379" spans="1:10" ht="14.5" x14ac:dyDescent="0.35">
      <c r="A379" s="52" t="s">
        <v>884</v>
      </c>
      <c r="B379" s="52" t="s">
        <v>765</v>
      </c>
      <c r="C379" s="53">
        <v>5</v>
      </c>
      <c r="D379" s="77" t="s">
        <v>979</v>
      </c>
      <c r="E379" s="53" t="s">
        <v>24</v>
      </c>
      <c r="F379" s="53" t="s">
        <v>24</v>
      </c>
      <c r="G379" s="58">
        <v>0.05</v>
      </c>
      <c r="H379" s="55"/>
      <c r="I379" s="55"/>
      <c r="J379" s="100"/>
    </row>
    <row r="380" spans="1:10" ht="14.5" x14ac:dyDescent="0.35">
      <c r="A380" s="59" t="s">
        <v>900</v>
      </c>
      <c r="B380" s="59" t="s">
        <v>509</v>
      </c>
      <c r="C380" s="60" t="s">
        <v>634</v>
      </c>
      <c r="D380" s="60" t="s">
        <v>983</v>
      </c>
      <c r="E380" s="60" t="s">
        <v>485</v>
      </c>
      <c r="F380" s="60" t="s">
        <v>485</v>
      </c>
      <c r="G380" s="68"/>
      <c r="H380" s="70">
        <f>SUM(G380:G387)</f>
        <v>0.15000000000000002</v>
      </c>
      <c r="I380" s="70">
        <f>H380*30</f>
        <v>4.5000000000000009</v>
      </c>
      <c r="J380" s="56"/>
    </row>
    <row r="381" spans="1:10" ht="14.5" x14ac:dyDescent="0.35">
      <c r="A381" s="59" t="s">
        <v>900</v>
      </c>
      <c r="B381" s="59" t="s">
        <v>278</v>
      </c>
      <c r="C381" s="60" t="s">
        <v>645</v>
      </c>
      <c r="D381" s="60" t="s">
        <v>986</v>
      </c>
      <c r="E381" s="60" t="s">
        <v>630</v>
      </c>
      <c r="F381" s="60" t="s">
        <v>103</v>
      </c>
      <c r="G381" s="71">
        <v>0.02</v>
      </c>
      <c r="H381" s="70"/>
      <c r="I381" s="70"/>
      <c r="J381" s="56"/>
    </row>
    <row r="382" spans="1:10" ht="14.5" x14ac:dyDescent="0.35">
      <c r="A382" s="59" t="s">
        <v>900</v>
      </c>
      <c r="B382" s="59" t="s">
        <v>644</v>
      </c>
      <c r="C382" s="60">
        <v>5</v>
      </c>
      <c r="D382" s="60" t="s">
        <v>994</v>
      </c>
      <c r="E382" s="60" t="s">
        <v>523</v>
      </c>
      <c r="F382" s="60" t="s">
        <v>9</v>
      </c>
      <c r="G382" s="68"/>
      <c r="H382" s="70"/>
      <c r="I382" s="70"/>
      <c r="J382" s="56"/>
    </row>
    <row r="383" spans="1:10" ht="14.5" x14ac:dyDescent="0.35">
      <c r="A383" s="59" t="s">
        <v>900</v>
      </c>
      <c r="B383" s="59" t="s">
        <v>684</v>
      </c>
      <c r="C383" s="60">
        <v>1</v>
      </c>
      <c r="D383" s="60" t="s">
        <v>992</v>
      </c>
      <c r="E383" s="60" t="s">
        <v>522</v>
      </c>
      <c r="F383" s="60" t="s">
        <v>32</v>
      </c>
      <c r="G383" s="71">
        <v>0.06</v>
      </c>
      <c r="H383" s="70"/>
      <c r="I383" s="70"/>
      <c r="J383" s="56"/>
    </row>
    <row r="384" spans="1:10" ht="14.5" x14ac:dyDescent="0.35">
      <c r="A384" s="59" t="s">
        <v>900</v>
      </c>
      <c r="B384" s="59" t="s">
        <v>795</v>
      </c>
      <c r="C384" s="60">
        <v>2</v>
      </c>
      <c r="D384" s="60" t="s">
        <v>996</v>
      </c>
      <c r="E384" s="60" t="s">
        <v>529</v>
      </c>
      <c r="F384" s="60" t="s">
        <v>4</v>
      </c>
      <c r="G384" s="71">
        <v>0.02</v>
      </c>
      <c r="H384" s="70"/>
      <c r="I384" s="70"/>
      <c r="J384" s="56"/>
    </row>
    <row r="385" spans="1:10" ht="14.5" x14ac:dyDescent="0.35">
      <c r="A385" s="59" t="s">
        <v>900</v>
      </c>
      <c r="B385" s="59" t="s">
        <v>635</v>
      </c>
      <c r="C385" s="60">
        <v>1</v>
      </c>
      <c r="D385" s="60" t="s">
        <v>990</v>
      </c>
      <c r="E385" s="60" t="s">
        <v>9</v>
      </c>
      <c r="F385" s="60" t="s">
        <v>139</v>
      </c>
      <c r="G385" s="68"/>
      <c r="H385" s="70"/>
      <c r="I385" s="70"/>
      <c r="J385" s="56"/>
    </row>
    <row r="386" spans="1:10" ht="14.5" x14ac:dyDescent="0.35">
      <c r="A386" s="59" t="s">
        <v>900</v>
      </c>
      <c r="B386" s="59" t="s">
        <v>620</v>
      </c>
      <c r="C386" s="60" t="s">
        <v>686</v>
      </c>
      <c r="D386" s="60" t="s">
        <v>980</v>
      </c>
      <c r="E386" s="60" t="s">
        <v>15</v>
      </c>
      <c r="F386" s="60" t="s">
        <v>15</v>
      </c>
      <c r="G386" s="71">
        <v>0.05</v>
      </c>
      <c r="H386" s="70"/>
      <c r="I386" s="70"/>
      <c r="J386" s="56"/>
    </row>
    <row r="387" spans="1:10" ht="14.5" x14ac:dyDescent="0.35">
      <c r="A387" s="59" t="s">
        <v>900</v>
      </c>
      <c r="B387" s="59" t="s">
        <v>935</v>
      </c>
      <c r="C387" s="60" t="s">
        <v>691</v>
      </c>
      <c r="D387" s="60" t="s">
        <v>1564</v>
      </c>
      <c r="E387" s="60" t="s">
        <v>936</v>
      </c>
      <c r="F387" s="60" t="s">
        <v>937</v>
      </c>
      <c r="G387" s="71"/>
      <c r="H387" s="70"/>
      <c r="I387" s="70"/>
      <c r="J387" s="56"/>
    </row>
    <row r="388" spans="1:10" ht="14.5" x14ac:dyDescent="0.35">
      <c r="A388" s="76" t="s">
        <v>899</v>
      </c>
      <c r="B388" s="76" t="s">
        <v>260</v>
      </c>
      <c r="C388" s="77">
        <v>2</v>
      </c>
      <c r="D388" s="77" t="s">
        <v>985</v>
      </c>
      <c r="E388" s="77" t="s">
        <v>630</v>
      </c>
      <c r="F388" s="77" t="s">
        <v>103</v>
      </c>
      <c r="G388" s="83">
        <v>0.38</v>
      </c>
      <c r="H388" s="79">
        <f>SUM(G388:G394)</f>
        <v>1.03</v>
      </c>
      <c r="I388" s="79">
        <f>H388*30</f>
        <v>30.900000000000002</v>
      </c>
      <c r="J388" s="100"/>
    </row>
    <row r="389" spans="1:10" ht="14.5" x14ac:dyDescent="0.35">
      <c r="A389" s="76" t="s">
        <v>899</v>
      </c>
      <c r="B389" s="76" t="s">
        <v>509</v>
      </c>
      <c r="C389" s="77" t="s">
        <v>660</v>
      </c>
      <c r="D389" s="77" t="s">
        <v>983</v>
      </c>
      <c r="E389" s="77" t="s">
        <v>485</v>
      </c>
      <c r="F389" s="77" t="s">
        <v>485</v>
      </c>
      <c r="G389" s="107"/>
      <c r="H389" s="79"/>
      <c r="I389" s="78"/>
      <c r="J389" s="100"/>
    </row>
    <row r="390" spans="1:10" ht="14.5" x14ac:dyDescent="0.35">
      <c r="A390" s="76" t="s">
        <v>899</v>
      </c>
      <c r="B390" s="76" t="s">
        <v>682</v>
      </c>
      <c r="C390" s="77" t="s">
        <v>633</v>
      </c>
      <c r="D390" s="77" t="s">
        <v>986</v>
      </c>
      <c r="E390" s="77" t="s">
        <v>520</v>
      </c>
      <c r="F390" s="77" t="s">
        <v>266</v>
      </c>
      <c r="G390" s="83">
        <v>0.21</v>
      </c>
      <c r="H390" s="79"/>
      <c r="I390" s="79"/>
      <c r="J390" s="100"/>
    </row>
    <row r="391" spans="1:10" ht="14.5" x14ac:dyDescent="0.35">
      <c r="A391" s="76" t="s">
        <v>899</v>
      </c>
      <c r="B391" s="76" t="s">
        <v>467</v>
      </c>
      <c r="C391" s="77">
        <v>2</v>
      </c>
      <c r="D391" s="77" t="s">
        <v>981</v>
      </c>
      <c r="E391" s="77" t="s">
        <v>522</v>
      </c>
      <c r="F391" s="77" t="s">
        <v>32</v>
      </c>
      <c r="G391" s="83">
        <v>0.4</v>
      </c>
      <c r="H391" s="79"/>
      <c r="I391" s="79"/>
      <c r="J391" s="100"/>
    </row>
    <row r="392" spans="1:10" ht="14.5" x14ac:dyDescent="0.35">
      <c r="A392" s="76" t="s">
        <v>899</v>
      </c>
      <c r="B392" s="76" t="s">
        <v>753</v>
      </c>
      <c r="C392" s="77">
        <v>2</v>
      </c>
      <c r="D392" s="77" t="s">
        <v>978</v>
      </c>
      <c r="E392" s="77" t="s">
        <v>35</v>
      </c>
      <c r="F392" s="77" t="s">
        <v>35</v>
      </c>
      <c r="G392" s="83">
        <v>0.04</v>
      </c>
      <c r="H392" s="79"/>
      <c r="I392" s="79"/>
      <c r="J392" s="100"/>
    </row>
    <row r="393" spans="1:10" ht="14.5" x14ac:dyDescent="0.35">
      <c r="A393" s="76" t="s">
        <v>899</v>
      </c>
      <c r="B393" s="76" t="s">
        <v>806</v>
      </c>
      <c r="C393" s="77">
        <v>1</v>
      </c>
      <c r="D393" s="77" t="s">
        <v>981</v>
      </c>
      <c r="E393" s="77" t="s">
        <v>66</v>
      </c>
      <c r="F393" s="77" t="s">
        <v>66</v>
      </c>
      <c r="G393" s="107"/>
      <c r="H393" s="79"/>
      <c r="I393" s="79"/>
      <c r="J393" s="100"/>
    </row>
    <row r="394" spans="1:10" ht="14.5" x14ac:dyDescent="0.35">
      <c r="A394" s="76" t="s">
        <v>899</v>
      </c>
      <c r="B394" s="76" t="s">
        <v>807</v>
      </c>
      <c r="C394" s="77" t="s">
        <v>808</v>
      </c>
      <c r="D394" s="77" t="s">
        <v>988</v>
      </c>
      <c r="E394" s="77" t="s">
        <v>32</v>
      </c>
      <c r="F394" s="77" t="s">
        <v>106</v>
      </c>
      <c r="G394" s="78"/>
      <c r="H394" s="79"/>
      <c r="I394" s="79"/>
      <c r="J394" s="100"/>
    </row>
    <row r="395" spans="1:10" ht="14.5" x14ac:dyDescent="0.35">
      <c r="A395" s="59" t="s">
        <v>871</v>
      </c>
      <c r="B395" s="59" t="s">
        <v>693</v>
      </c>
      <c r="C395" s="60">
        <v>2</v>
      </c>
      <c r="D395" s="72" t="s">
        <v>678</v>
      </c>
      <c r="E395" s="67" t="s">
        <v>678</v>
      </c>
      <c r="F395" s="67" t="s">
        <v>678</v>
      </c>
      <c r="G395" s="63">
        <v>2.5</v>
      </c>
      <c r="H395" s="62">
        <f>SUM(G395:G403)</f>
        <v>4.22</v>
      </c>
      <c r="I395" s="62">
        <f>H395*30</f>
        <v>126.6</v>
      </c>
      <c r="J395" s="56" t="s">
        <v>694</v>
      </c>
    </row>
    <row r="396" spans="1:10" ht="14.5" x14ac:dyDescent="0.35">
      <c r="A396" s="59" t="s">
        <v>871</v>
      </c>
      <c r="B396" s="59" t="s">
        <v>509</v>
      </c>
      <c r="C396" s="60" t="s">
        <v>660</v>
      </c>
      <c r="D396" s="60" t="s">
        <v>983</v>
      </c>
      <c r="E396" s="60" t="s">
        <v>485</v>
      </c>
      <c r="F396" s="60" t="s">
        <v>485</v>
      </c>
      <c r="G396" s="64"/>
      <c r="H396" s="62"/>
      <c r="I396" s="62"/>
      <c r="J396" s="56"/>
    </row>
    <row r="397" spans="1:10" ht="14.5" x14ac:dyDescent="0.35">
      <c r="A397" s="59" t="s">
        <v>871</v>
      </c>
      <c r="B397" s="59" t="s">
        <v>278</v>
      </c>
      <c r="C397" s="60" t="s">
        <v>645</v>
      </c>
      <c r="D397" s="60" t="s">
        <v>986</v>
      </c>
      <c r="E397" s="60" t="s">
        <v>630</v>
      </c>
      <c r="F397" s="60" t="s">
        <v>103</v>
      </c>
      <c r="G397" s="63">
        <v>0.02</v>
      </c>
      <c r="H397" s="62"/>
      <c r="I397" s="62"/>
      <c r="J397" s="56"/>
    </row>
    <row r="398" spans="1:10" ht="14.5" x14ac:dyDescent="0.35">
      <c r="A398" s="59" t="s">
        <v>871</v>
      </c>
      <c r="B398" s="59" t="s">
        <v>578</v>
      </c>
      <c r="C398" s="60" t="s">
        <v>695</v>
      </c>
      <c r="D398" s="60" t="s">
        <v>520</v>
      </c>
      <c r="E398" s="60" t="s">
        <v>520</v>
      </c>
      <c r="F398" s="60" t="s">
        <v>266</v>
      </c>
      <c r="G398" s="64">
        <v>0.12</v>
      </c>
      <c r="H398" s="62"/>
      <c r="I398" s="62"/>
      <c r="J398" s="56"/>
    </row>
    <row r="399" spans="1:10" ht="14.5" x14ac:dyDescent="0.35">
      <c r="A399" s="59" t="s">
        <v>871</v>
      </c>
      <c r="B399" s="59" t="s">
        <v>696</v>
      </c>
      <c r="C399" s="60">
        <v>2</v>
      </c>
      <c r="D399" s="60" t="s">
        <v>996</v>
      </c>
      <c r="E399" s="60" t="s">
        <v>529</v>
      </c>
      <c r="F399" s="60"/>
      <c r="G399" s="63">
        <v>0.02</v>
      </c>
      <c r="H399" s="62"/>
      <c r="I399" s="62"/>
      <c r="J399" s="56"/>
    </row>
    <row r="400" spans="1:10" ht="14.5" x14ac:dyDescent="0.35">
      <c r="A400" s="59" t="s">
        <v>871</v>
      </c>
      <c r="B400" s="59" t="s">
        <v>143</v>
      </c>
      <c r="C400" s="60">
        <v>3</v>
      </c>
      <c r="D400" s="60" t="s">
        <v>980</v>
      </c>
      <c r="E400" s="60" t="s">
        <v>15</v>
      </c>
      <c r="F400" s="60" t="s">
        <v>15</v>
      </c>
      <c r="G400" s="63">
        <v>0.06</v>
      </c>
      <c r="H400" s="62"/>
      <c r="I400" s="62"/>
      <c r="J400" s="56"/>
    </row>
    <row r="401" spans="1:10" ht="14.5" x14ac:dyDescent="0.35">
      <c r="A401" s="59" t="s">
        <v>871</v>
      </c>
      <c r="B401" s="59" t="s">
        <v>697</v>
      </c>
      <c r="C401" s="60">
        <v>2</v>
      </c>
      <c r="D401" s="60" t="s">
        <v>486</v>
      </c>
      <c r="E401" s="60" t="s">
        <v>607</v>
      </c>
      <c r="F401" s="60" t="s">
        <v>21</v>
      </c>
      <c r="G401" s="63">
        <v>1.4</v>
      </c>
      <c r="H401" s="61"/>
      <c r="I401" s="61"/>
      <c r="J401" s="56"/>
    </row>
    <row r="402" spans="1:10" ht="14.5" x14ac:dyDescent="0.35">
      <c r="A402" s="59" t="s">
        <v>871</v>
      </c>
      <c r="B402" s="59" t="s">
        <v>170</v>
      </c>
      <c r="C402" s="60">
        <v>5</v>
      </c>
      <c r="D402" s="60" t="s">
        <v>978</v>
      </c>
      <c r="E402" s="60" t="s">
        <v>35</v>
      </c>
      <c r="F402" s="60" t="s">
        <v>35</v>
      </c>
      <c r="G402" s="63">
        <v>0.1</v>
      </c>
      <c r="H402" s="62"/>
      <c r="I402" s="62"/>
      <c r="J402" s="56"/>
    </row>
    <row r="403" spans="1:10" ht="14.5" x14ac:dyDescent="0.35">
      <c r="A403" s="59" t="s">
        <v>871</v>
      </c>
      <c r="B403" s="59" t="s">
        <v>635</v>
      </c>
      <c r="C403" s="60">
        <v>1</v>
      </c>
      <c r="D403" s="60" t="s">
        <v>990</v>
      </c>
      <c r="E403" s="60" t="s">
        <v>9</v>
      </c>
      <c r="F403" s="60" t="s">
        <v>139</v>
      </c>
      <c r="G403" s="64"/>
      <c r="H403" s="62"/>
      <c r="I403" s="61"/>
      <c r="J403" s="56"/>
    </row>
    <row r="404" spans="1:10" ht="14.5" x14ac:dyDescent="0.35">
      <c r="A404" s="76" t="s">
        <v>901</v>
      </c>
      <c r="B404" s="76" t="s">
        <v>61</v>
      </c>
      <c r="C404" s="77">
        <v>10</v>
      </c>
      <c r="D404" s="77" t="s">
        <v>978</v>
      </c>
      <c r="E404" s="77" t="s">
        <v>35</v>
      </c>
      <c r="F404" s="77" t="s">
        <v>35</v>
      </c>
      <c r="G404" s="83">
        <v>0.06</v>
      </c>
      <c r="H404" s="79">
        <f>SUM(G404:G413)</f>
        <v>1.4300000000000002</v>
      </c>
      <c r="I404" s="79">
        <f>H404*30</f>
        <v>42.900000000000006</v>
      </c>
      <c r="J404" s="100"/>
    </row>
    <row r="405" spans="1:10" ht="14.5" x14ac:dyDescent="0.35">
      <c r="A405" s="76" t="s">
        <v>901</v>
      </c>
      <c r="B405" s="76" t="s">
        <v>253</v>
      </c>
      <c r="C405" s="77">
        <v>8</v>
      </c>
      <c r="D405" s="77" t="s">
        <v>985</v>
      </c>
      <c r="E405" s="77" t="s">
        <v>630</v>
      </c>
      <c r="F405" s="77" t="s">
        <v>103</v>
      </c>
      <c r="G405" s="83">
        <v>0.34</v>
      </c>
      <c r="H405" s="79"/>
      <c r="I405" s="79"/>
      <c r="J405" s="100"/>
    </row>
    <row r="406" spans="1:10" ht="14.5" x14ac:dyDescent="0.35">
      <c r="A406" s="76" t="s">
        <v>901</v>
      </c>
      <c r="B406" s="76" t="s">
        <v>278</v>
      </c>
      <c r="C406" s="77" t="s">
        <v>645</v>
      </c>
      <c r="D406" s="77" t="s">
        <v>986</v>
      </c>
      <c r="E406" s="77" t="s">
        <v>630</v>
      </c>
      <c r="F406" s="77" t="s">
        <v>103</v>
      </c>
      <c r="G406" s="83">
        <v>0.02</v>
      </c>
      <c r="H406" s="79"/>
      <c r="I406" s="79"/>
      <c r="J406" s="100"/>
    </row>
    <row r="407" spans="1:10" ht="14.5" x14ac:dyDescent="0.35">
      <c r="A407" s="76" t="s">
        <v>901</v>
      </c>
      <c r="B407" s="76" t="s">
        <v>809</v>
      </c>
      <c r="C407" s="77">
        <v>1</v>
      </c>
      <c r="D407" s="67" t="s">
        <v>678</v>
      </c>
      <c r="E407" s="67" t="s">
        <v>678</v>
      </c>
      <c r="F407" s="67" t="s">
        <v>678</v>
      </c>
      <c r="G407" s="107">
        <v>0.13</v>
      </c>
      <c r="H407" s="79"/>
      <c r="I407" s="79"/>
      <c r="J407" s="100"/>
    </row>
    <row r="408" spans="1:10" ht="14.5" x14ac:dyDescent="0.35">
      <c r="A408" s="76" t="s">
        <v>901</v>
      </c>
      <c r="B408" s="76" t="s">
        <v>416</v>
      </c>
      <c r="C408" s="77">
        <v>2</v>
      </c>
      <c r="D408" s="77" t="s">
        <v>992</v>
      </c>
      <c r="E408" s="77" t="s">
        <v>522</v>
      </c>
      <c r="F408" s="77" t="s">
        <v>32</v>
      </c>
      <c r="G408" s="83">
        <v>0.08</v>
      </c>
      <c r="H408" s="79"/>
      <c r="I408" s="79"/>
      <c r="J408" s="100"/>
    </row>
    <row r="409" spans="1:10" ht="14.5" x14ac:dyDescent="0.35">
      <c r="A409" s="76" t="s">
        <v>901</v>
      </c>
      <c r="B409" s="76" t="s">
        <v>684</v>
      </c>
      <c r="C409" s="77">
        <v>1</v>
      </c>
      <c r="D409" s="77" t="s">
        <v>992</v>
      </c>
      <c r="E409" s="77" t="s">
        <v>522</v>
      </c>
      <c r="F409" s="77" t="s">
        <v>32</v>
      </c>
      <c r="G409" s="83">
        <v>0.08</v>
      </c>
      <c r="H409" s="79"/>
      <c r="I409" s="79"/>
      <c r="J409" s="100"/>
    </row>
    <row r="410" spans="1:10" ht="14.5" x14ac:dyDescent="0.35">
      <c r="A410" s="76" t="s">
        <v>901</v>
      </c>
      <c r="B410" s="76" t="s">
        <v>161</v>
      </c>
      <c r="C410" s="77">
        <v>5</v>
      </c>
      <c r="D410" s="77" t="s">
        <v>991</v>
      </c>
      <c r="E410" s="77" t="s">
        <v>186</v>
      </c>
      <c r="F410" s="77" t="s">
        <v>27</v>
      </c>
      <c r="G410" s="83">
        <v>0.1</v>
      </c>
      <c r="H410" s="79"/>
      <c r="I410" s="79"/>
      <c r="J410" s="100"/>
    </row>
    <row r="411" spans="1:10" ht="14.5" x14ac:dyDescent="0.35">
      <c r="A411" s="76" t="s">
        <v>901</v>
      </c>
      <c r="B411" s="76" t="s">
        <v>100</v>
      </c>
      <c r="C411" s="77">
        <v>10</v>
      </c>
      <c r="D411" s="77" t="s">
        <v>981</v>
      </c>
      <c r="E411" s="77" t="s">
        <v>66</v>
      </c>
      <c r="F411" s="77" t="s">
        <v>66</v>
      </c>
      <c r="G411" s="83">
        <v>0.2</v>
      </c>
      <c r="H411" s="79"/>
      <c r="I411" s="79"/>
      <c r="J411" s="100"/>
    </row>
    <row r="412" spans="1:10" ht="14.5" x14ac:dyDescent="0.35">
      <c r="A412" s="76" t="s">
        <v>901</v>
      </c>
      <c r="B412" s="76" t="s">
        <v>810</v>
      </c>
      <c r="C412" s="77">
        <v>20</v>
      </c>
      <c r="D412" s="77" t="s">
        <v>978</v>
      </c>
      <c r="E412" s="77" t="s">
        <v>35</v>
      </c>
      <c r="F412" s="77" t="s">
        <v>35</v>
      </c>
      <c r="G412" s="83">
        <v>0.4</v>
      </c>
      <c r="H412" s="79"/>
      <c r="I412" s="78"/>
      <c r="J412" s="100"/>
    </row>
    <row r="413" spans="1:10" ht="14.5" x14ac:dyDescent="0.35">
      <c r="A413" s="76" t="s">
        <v>901</v>
      </c>
      <c r="B413" s="76" t="s">
        <v>620</v>
      </c>
      <c r="C413" s="77" t="s">
        <v>811</v>
      </c>
      <c r="D413" s="77" t="s">
        <v>980</v>
      </c>
      <c r="E413" s="77" t="s">
        <v>15</v>
      </c>
      <c r="F413" s="77" t="s">
        <v>15</v>
      </c>
      <c r="G413" s="83">
        <v>0.02</v>
      </c>
      <c r="H413" s="79"/>
      <c r="I413" s="79"/>
      <c r="J413" s="100"/>
    </row>
    <row r="414" spans="1:10" ht="14.5" x14ac:dyDescent="0.35">
      <c r="A414" s="59" t="s">
        <v>872</v>
      </c>
      <c r="B414" s="59" t="s">
        <v>659</v>
      </c>
      <c r="C414" s="60" t="s">
        <v>698</v>
      </c>
      <c r="D414" s="60" t="s">
        <v>995</v>
      </c>
      <c r="E414" s="60" t="s">
        <v>528</v>
      </c>
      <c r="F414" s="60" t="s">
        <v>186</v>
      </c>
      <c r="G414" s="71">
        <v>0.75</v>
      </c>
      <c r="H414" s="70">
        <f>SUM(G414:G425)</f>
        <v>5.1000000000000005</v>
      </c>
      <c r="I414" s="70">
        <f>H414*30</f>
        <v>153.00000000000003</v>
      </c>
      <c r="J414" s="56"/>
    </row>
    <row r="415" spans="1:10" ht="14.5" x14ac:dyDescent="0.35">
      <c r="A415" s="59" t="s">
        <v>872</v>
      </c>
      <c r="B415" s="59" t="s">
        <v>260</v>
      </c>
      <c r="C415" s="60">
        <v>4</v>
      </c>
      <c r="D415" s="60" t="s">
        <v>985</v>
      </c>
      <c r="E415" s="60" t="s">
        <v>630</v>
      </c>
      <c r="F415" s="60" t="s">
        <v>103</v>
      </c>
      <c r="G415" s="71">
        <v>0.76</v>
      </c>
      <c r="H415" s="70"/>
      <c r="I415" s="70"/>
      <c r="J415" s="56"/>
    </row>
    <row r="416" spans="1:10" ht="14.5" x14ac:dyDescent="0.35">
      <c r="A416" s="59" t="s">
        <v>872</v>
      </c>
      <c r="B416" s="59" t="s">
        <v>666</v>
      </c>
      <c r="C416" s="60">
        <v>1</v>
      </c>
      <c r="D416" s="60" t="s">
        <v>993</v>
      </c>
      <c r="E416" s="60" t="s">
        <v>4</v>
      </c>
      <c r="F416" s="60" t="s">
        <v>255</v>
      </c>
      <c r="G416" s="68">
        <v>0.11</v>
      </c>
      <c r="H416" s="70"/>
      <c r="I416" s="70"/>
      <c r="J416" s="56"/>
    </row>
    <row r="417" spans="1:10" ht="14.5" x14ac:dyDescent="0.35">
      <c r="A417" s="59" t="s">
        <v>872</v>
      </c>
      <c r="B417" s="59" t="s">
        <v>699</v>
      </c>
      <c r="C417" s="60">
        <v>1</v>
      </c>
      <c r="D417" s="60" t="s">
        <v>990</v>
      </c>
      <c r="E417" s="60" t="s">
        <v>9</v>
      </c>
      <c r="F417" s="60" t="s">
        <v>139</v>
      </c>
      <c r="G417" s="68"/>
      <c r="H417" s="70"/>
      <c r="I417" s="70"/>
      <c r="J417" s="56"/>
    </row>
    <row r="418" spans="1:10" ht="14.5" x14ac:dyDescent="0.35">
      <c r="A418" s="59" t="s">
        <v>872</v>
      </c>
      <c r="B418" s="59" t="s">
        <v>700</v>
      </c>
      <c r="C418" s="60" t="s">
        <v>701</v>
      </c>
      <c r="D418" s="60" t="s">
        <v>520</v>
      </c>
      <c r="E418" s="60" t="s">
        <v>702</v>
      </c>
      <c r="F418" s="60" t="s">
        <v>83</v>
      </c>
      <c r="G418" s="68">
        <v>2.1</v>
      </c>
      <c r="H418" s="70"/>
      <c r="I418" s="70"/>
      <c r="J418" s="56"/>
    </row>
    <row r="419" spans="1:10" ht="14.5" x14ac:dyDescent="0.35">
      <c r="A419" s="59" t="s">
        <v>872</v>
      </c>
      <c r="B419" s="59" t="s">
        <v>703</v>
      </c>
      <c r="C419" s="60">
        <v>3</v>
      </c>
      <c r="D419" s="60" t="s">
        <v>989</v>
      </c>
      <c r="E419" s="60" t="s">
        <v>255</v>
      </c>
      <c r="F419" s="60" t="s">
        <v>54</v>
      </c>
      <c r="G419" s="71"/>
      <c r="H419" s="69"/>
      <c r="I419" s="69"/>
      <c r="J419" s="56"/>
    </row>
    <row r="420" spans="1:10" ht="14.5" x14ac:dyDescent="0.35">
      <c r="A420" s="59" t="s">
        <v>872</v>
      </c>
      <c r="B420" s="59" t="s">
        <v>53</v>
      </c>
      <c r="C420" s="60">
        <v>1</v>
      </c>
      <c r="D420" s="60" t="s">
        <v>989</v>
      </c>
      <c r="E420" s="60" t="s">
        <v>255</v>
      </c>
      <c r="F420" s="60" t="s">
        <v>54</v>
      </c>
      <c r="G420" s="68"/>
      <c r="H420" s="70"/>
      <c r="I420" s="70"/>
      <c r="J420" s="56"/>
    </row>
    <row r="421" spans="1:10" ht="14.5" x14ac:dyDescent="0.35">
      <c r="A421" s="59" t="s">
        <v>872</v>
      </c>
      <c r="B421" s="59" t="s">
        <v>153</v>
      </c>
      <c r="C421" s="60">
        <v>1</v>
      </c>
      <c r="D421" s="60" t="s">
        <v>990</v>
      </c>
      <c r="E421" s="60" t="s">
        <v>9</v>
      </c>
      <c r="F421" s="60" t="s">
        <v>139</v>
      </c>
      <c r="G421" s="68"/>
      <c r="H421" s="70"/>
      <c r="I421" s="70"/>
      <c r="J421" s="56"/>
    </row>
    <row r="422" spans="1:10" ht="14.5" x14ac:dyDescent="0.35">
      <c r="A422" s="59" t="s">
        <v>872</v>
      </c>
      <c r="B422" s="59" t="s">
        <v>172</v>
      </c>
      <c r="C422" s="60">
        <v>1</v>
      </c>
      <c r="D422" s="60" t="s">
        <v>981</v>
      </c>
      <c r="E422" s="60" t="s">
        <v>66</v>
      </c>
      <c r="F422" s="60" t="s">
        <v>66</v>
      </c>
      <c r="G422" s="68"/>
      <c r="H422" s="70"/>
      <c r="I422" s="70"/>
      <c r="J422" s="56"/>
    </row>
    <row r="423" spans="1:10" ht="14.5" x14ac:dyDescent="0.35">
      <c r="A423" s="59" t="s">
        <v>872</v>
      </c>
      <c r="B423" s="59" t="s">
        <v>635</v>
      </c>
      <c r="C423" s="60">
        <v>1</v>
      </c>
      <c r="D423" s="60" t="s">
        <v>990</v>
      </c>
      <c r="E423" s="60" t="s">
        <v>9</v>
      </c>
      <c r="F423" s="60" t="s">
        <v>139</v>
      </c>
      <c r="G423" s="68"/>
      <c r="H423" s="70"/>
      <c r="I423" s="70"/>
      <c r="J423" s="56"/>
    </row>
    <row r="424" spans="1:10" ht="14.5" x14ac:dyDescent="0.35">
      <c r="A424" s="59" t="s">
        <v>872</v>
      </c>
      <c r="B424" s="59" t="s">
        <v>658</v>
      </c>
      <c r="C424" s="60" t="s">
        <v>633</v>
      </c>
      <c r="D424" s="60" t="s">
        <v>980</v>
      </c>
      <c r="E424" s="60" t="s">
        <v>15</v>
      </c>
      <c r="F424" s="60" t="s">
        <v>15</v>
      </c>
      <c r="G424" s="71">
        <v>0.02</v>
      </c>
      <c r="H424" s="70"/>
      <c r="I424" s="70"/>
      <c r="J424" s="56"/>
    </row>
    <row r="425" spans="1:10" ht="14.5" x14ac:dyDescent="0.35">
      <c r="A425" s="59" t="s">
        <v>872</v>
      </c>
      <c r="B425" s="59" t="s">
        <v>704</v>
      </c>
      <c r="C425" s="60">
        <v>2</v>
      </c>
      <c r="D425" s="60" t="s">
        <v>971</v>
      </c>
      <c r="E425" s="60" t="s">
        <v>131</v>
      </c>
      <c r="F425" s="60" t="s">
        <v>131</v>
      </c>
      <c r="G425" s="71">
        <v>1.36</v>
      </c>
      <c r="H425" s="70"/>
      <c r="I425" s="70"/>
      <c r="J425" s="56"/>
    </row>
    <row r="426" spans="1:10" ht="14.5" x14ac:dyDescent="0.35">
      <c r="A426" s="76" t="s">
        <v>885</v>
      </c>
      <c r="B426" s="76" t="s">
        <v>788</v>
      </c>
      <c r="C426" s="77">
        <v>2</v>
      </c>
      <c r="D426" s="77" t="s">
        <v>995</v>
      </c>
      <c r="E426" s="77" t="s">
        <v>528</v>
      </c>
      <c r="F426" s="77" t="s">
        <v>186</v>
      </c>
      <c r="G426" s="107">
        <f>0.23*C426</f>
        <v>0.46</v>
      </c>
      <c r="H426" s="99">
        <f>SUM(G426:G437)</f>
        <v>3.0100000000000002</v>
      </c>
      <c r="I426" s="79">
        <f>H426*30</f>
        <v>90.300000000000011</v>
      </c>
      <c r="J426" s="100"/>
    </row>
    <row r="427" spans="1:10" ht="14.5" x14ac:dyDescent="0.35">
      <c r="A427" s="76" t="s">
        <v>885</v>
      </c>
      <c r="B427" s="76" t="s">
        <v>248</v>
      </c>
      <c r="C427" s="77">
        <v>1</v>
      </c>
      <c r="D427" s="77" t="s">
        <v>995</v>
      </c>
      <c r="E427" s="77" t="s">
        <v>524</v>
      </c>
      <c r="F427" s="77" t="s">
        <v>206</v>
      </c>
      <c r="G427" s="107">
        <v>0.75</v>
      </c>
      <c r="H427" s="79">
        <f>SUM(G426:G446)</f>
        <v>4.09</v>
      </c>
      <c r="I427" s="79">
        <f>H427*30</f>
        <v>122.69999999999999</v>
      </c>
      <c r="J427" s="100"/>
    </row>
    <row r="428" spans="1:10" ht="14.5" x14ac:dyDescent="0.35">
      <c r="A428" s="76" t="s">
        <v>885</v>
      </c>
      <c r="B428" s="76" t="s">
        <v>278</v>
      </c>
      <c r="C428" s="77" t="s">
        <v>645</v>
      </c>
      <c r="D428" s="77" t="s">
        <v>986</v>
      </c>
      <c r="E428" s="77" t="s">
        <v>630</v>
      </c>
      <c r="F428" s="77" t="s">
        <v>103</v>
      </c>
      <c r="G428" s="83">
        <v>0.02</v>
      </c>
      <c r="H428" s="79"/>
      <c r="I428" s="79"/>
      <c r="J428" s="100"/>
    </row>
    <row r="429" spans="1:10" ht="14.5" x14ac:dyDescent="0.35">
      <c r="A429" s="76" t="s">
        <v>885</v>
      </c>
      <c r="B429" s="76" t="s">
        <v>578</v>
      </c>
      <c r="C429" s="77" t="s">
        <v>645</v>
      </c>
      <c r="D429" s="77" t="s">
        <v>520</v>
      </c>
      <c r="E429" s="77" t="s">
        <v>520</v>
      </c>
      <c r="F429" s="77" t="s">
        <v>266</v>
      </c>
      <c r="G429" s="83">
        <v>0.12</v>
      </c>
      <c r="H429" s="79"/>
      <c r="I429" s="79"/>
      <c r="J429" s="100"/>
    </row>
    <row r="430" spans="1:10" ht="14.5" x14ac:dyDescent="0.35">
      <c r="A430" s="76" t="s">
        <v>885</v>
      </c>
      <c r="B430" s="76" t="s">
        <v>170</v>
      </c>
      <c r="C430" s="77">
        <v>2</v>
      </c>
      <c r="D430" s="77" t="s">
        <v>978</v>
      </c>
      <c r="E430" s="77" t="s">
        <v>35</v>
      </c>
      <c r="F430" s="77" t="s">
        <v>35</v>
      </c>
      <c r="G430" s="83">
        <v>0.04</v>
      </c>
      <c r="H430" s="79"/>
      <c r="I430" s="99"/>
      <c r="J430" s="100"/>
    </row>
    <row r="431" spans="1:10" ht="14.5" x14ac:dyDescent="0.35">
      <c r="A431" s="76" t="s">
        <v>885</v>
      </c>
      <c r="B431" s="76" t="s">
        <v>18</v>
      </c>
      <c r="C431" s="77">
        <v>5</v>
      </c>
      <c r="D431" s="77" t="s">
        <v>994</v>
      </c>
      <c r="E431" s="77" t="s">
        <v>523</v>
      </c>
      <c r="F431" s="77" t="s">
        <v>9</v>
      </c>
      <c r="G431" s="107"/>
      <c r="H431" s="79"/>
      <c r="I431" s="79"/>
      <c r="J431" s="100"/>
    </row>
    <row r="432" spans="1:10" ht="14.5" x14ac:dyDescent="0.35">
      <c r="A432" s="76" t="s">
        <v>885</v>
      </c>
      <c r="B432" s="76" t="s">
        <v>243</v>
      </c>
      <c r="C432" s="77">
        <v>1</v>
      </c>
      <c r="D432" s="77" t="s">
        <v>984</v>
      </c>
      <c r="E432" s="77" t="s">
        <v>524</v>
      </c>
      <c r="F432" s="77" t="s">
        <v>206</v>
      </c>
      <c r="G432" s="83">
        <v>1.1399999999999999</v>
      </c>
      <c r="H432" s="79"/>
      <c r="I432" s="79"/>
      <c r="J432" s="100"/>
    </row>
    <row r="433" spans="1:10" ht="14.5" x14ac:dyDescent="0.35">
      <c r="A433" s="76" t="s">
        <v>885</v>
      </c>
      <c r="B433" s="76" t="s">
        <v>766</v>
      </c>
      <c r="C433" s="77">
        <v>2</v>
      </c>
      <c r="D433" s="77" t="s">
        <v>979</v>
      </c>
      <c r="E433" s="77" t="s">
        <v>24</v>
      </c>
      <c r="F433" s="77" t="s">
        <v>24</v>
      </c>
      <c r="G433" s="83">
        <v>0.02</v>
      </c>
      <c r="H433" s="79"/>
      <c r="I433" s="79"/>
      <c r="J433" s="100"/>
    </row>
    <row r="434" spans="1:10" ht="14.5" x14ac:dyDescent="0.35">
      <c r="A434" s="76" t="s">
        <v>885</v>
      </c>
      <c r="B434" s="76" t="s">
        <v>647</v>
      </c>
      <c r="C434" s="77">
        <v>1</v>
      </c>
      <c r="D434" s="77" t="s">
        <v>486</v>
      </c>
      <c r="E434" s="77" t="s">
        <v>607</v>
      </c>
      <c r="F434" s="77" t="s">
        <v>21</v>
      </c>
      <c r="G434" s="83">
        <v>0.43</v>
      </c>
      <c r="H434" s="79"/>
      <c r="I434" s="79"/>
      <c r="J434" s="100"/>
    </row>
    <row r="435" spans="1:10" ht="14.5" x14ac:dyDescent="0.35">
      <c r="A435" s="76" t="s">
        <v>885</v>
      </c>
      <c r="B435" s="76" t="s">
        <v>635</v>
      </c>
      <c r="C435" s="77">
        <v>1</v>
      </c>
      <c r="D435" s="77" t="s">
        <v>990</v>
      </c>
      <c r="E435" s="77" t="s">
        <v>9</v>
      </c>
      <c r="F435" s="77" t="s">
        <v>139</v>
      </c>
      <c r="G435" s="107"/>
      <c r="H435" s="79"/>
      <c r="I435" s="79"/>
      <c r="J435" s="100"/>
    </row>
    <row r="436" spans="1:10" ht="14.5" x14ac:dyDescent="0.35">
      <c r="A436" s="76" t="s">
        <v>885</v>
      </c>
      <c r="B436" s="76" t="s">
        <v>749</v>
      </c>
      <c r="C436" s="77">
        <v>1</v>
      </c>
      <c r="D436" s="77" t="s">
        <v>122</v>
      </c>
      <c r="E436" s="77" t="s">
        <v>122</v>
      </c>
      <c r="F436" s="77" t="s">
        <v>330</v>
      </c>
      <c r="G436" s="107"/>
      <c r="H436" s="79"/>
      <c r="I436" s="79"/>
      <c r="J436" s="100"/>
    </row>
    <row r="437" spans="1:10" ht="14.5" x14ac:dyDescent="0.35">
      <c r="A437" s="76" t="s">
        <v>885</v>
      </c>
      <c r="B437" s="76" t="s">
        <v>767</v>
      </c>
      <c r="C437" s="77">
        <v>1</v>
      </c>
      <c r="D437" s="77" t="s">
        <v>991</v>
      </c>
      <c r="E437" s="77" t="s">
        <v>186</v>
      </c>
      <c r="F437" s="77" t="s">
        <v>27</v>
      </c>
      <c r="G437" s="83">
        <v>0.03</v>
      </c>
      <c r="H437" s="79"/>
      <c r="I437" s="99"/>
      <c r="J437" s="100"/>
    </row>
    <row r="438" spans="1:10" ht="14.5" x14ac:dyDescent="0.35">
      <c r="A438" s="76" t="s">
        <v>885</v>
      </c>
      <c r="B438" s="76" t="s">
        <v>768</v>
      </c>
      <c r="C438" s="77">
        <v>1</v>
      </c>
      <c r="D438" s="77" t="s">
        <v>486</v>
      </c>
      <c r="E438" s="77" t="s">
        <v>607</v>
      </c>
      <c r="F438" s="77" t="s">
        <v>21</v>
      </c>
      <c r="G438" s="83">
        <v>0.85</v>
      </c>
      <c r="H438" s="79"/>
      <c r="I438" s="99"/>
      <c r="J438" s="100"/>
    </row>
    <row r="439" spans="1:10" ht="14.5" x14ac:dyDescent="0.35">
      <c r="A439" s="76" t="s">
        <v>885</v>
      </c>
      <c r="B439" s="76" t="s">
        <v>769</v>
      </c>
      <c r="C439" s="77">
        <v>2</v>
      </c>
      <c r="D439" s="77" t="s">
        <v>981</v>
      </c>
      <c r="E439" s="77" t="s">
        <v>66</v>
      </c>
      <c r="F439" s="77" t="s">
        <v>66</v>
      </c>
      <c r="G439" s="83">
        <v>0.04</v>
      </c>
      <c r="H439" s="79"/>
      <c r="I439" s="99"/>
      <c r="J439" s="100"/>
    </row>
    <row r="440" spans="1:10" ht="14.5" x14ac:dyDescent="0.35">
      <c r="A440" s="76" t="s">
        <v>885</v>
      </c>
      <c r="B440" s="76" t="s">
        <v>728</v>
      </c>
      <c r="C440" s="77">
        <v>2</v>
      </c>
      <c r="D440" s="77" t="s">
        <v>978</v>
      </c>
      <c r="E440" s="77" t="s">
        <v>35</v>
      </c>
      <c r="F440" s="77" t="s">
        <v>35</v>
      </c>
      <c r="G440" s="83">
        <v>0.06</v>
      </c>
      <c r="H440" s="79"/>
      <c r="I440" s="99"/>
      <c r="J440" s="100"/>
    </row>
    <row r="441" spans="1:10" ht="14.5" x14ac:dyDescent="0.35">
      <c r="A441" s="76" t="s">
        <v>885</v>
      </c>
      <c r="B441" s="100" t="s">
        <v>638</v>
      </c>
      <c r="C441" s="113" t="s">
        <v>639</v>
      </c>
      <c r="D441" s="77" t="s">
        <v>994</v>
      </c>
      <c r="E441" s="113" t="s">
        <v>523</v>
      </c>
      <c r="F441" s="113" t="s">
        <v>9</v>
      </c>
      <c r="G441" s="78"/>
      <c r="H441" s="78"/>
      <c r="I441" s="78"/>
      <c r="J441" s="100"/>
    </row>
    <row r="442" spans="1:10" ht="14.5" x14ac:dyDescent="0.35">
      <c r="A442" s="76" t="s">
        <v>885</v>
      </c>
      <c r="B442" s="100" t="s">
        <v>640</v>
      </c>
      <c r="C442" s="113" t="s">
        <v>639</v>
      </c>
      <c r="D442" s="77" t="s">
        <v>994</v>
      </c>
      <c r="E442" s="113" t="s">
        <v>523</v>
      </c>
      <c r="F442" s="113" t="s">
        <v>9</v>
      </c>
      <c r="G442" s="78"/>
      <c r="H442" s="78"/>
      <c r="I442" s="78"/>
      <c r="J442" s="100"/>
    </row>
    <row r="443" spans="1:10" ht="14.5" x14ac:dyDescent="0.35">
      <c r="A443" s="76" t="s">
        <v>885</v>
      </c>
      <c r="B443" s="76" t="s">
        <v>770</v>
      </c>
      <c r="C443" s="77" t="s">
        <v>639</v>
      </c>
      <c r="D443" s="77" t="s">
        <v>993</v>
      </c>
      <c r="E443" s="77" t="s">
        <v>4</v>
      </c>
      <c r="F443" s="77" t="s">
        <v>255</v>
      </c>
      <c r="G443" s="83"/>
      <c r="H443" s="79"/>
      <c r="I443" s="99"/>
      <c r="J443" s="100"/>
    </row>
    <row r="444" spans="1:10" ht="14.5" x14ac:dyDescent="0.35">
      <c r="A444" s="76" t="s">
        <v>885</v>
      </c>
      <c r="B444" s="76" t="s">
        <v>716</v>
      </c>
      <c r="C444" s="77">
        <v>0.5</v>
      </c>
      <c r="D444" s="77" t="s">
        <v>993</v>
      </c>
      <c r="E444" s="77" t="s">
        <v>4</v>
      </c>
      <c r="F444" s="77" t="s">
        <v>255</v>
      </c>
      <c r="G444" s="83">
        <v>0.03</v>
      </c>
      <c r="H444" s="79"/>
      <c r="I444" s="99"/>
      <c r="J444" s="100"/>
    </row>
    <row r="445" spans="1:10" ht="14.5" x14ac:dyDescent="0.35">
      <c r="A445" s="76" t="s">
        <v>885</v>
      </c>
      <c r="B445" s="76" t="s">
        <v>931</v>
      </c>
      <c r="C445" s="77">
        <v>2</v>
      </c>
      <c r="D445" s="77" t="s">
        <v>980</v>
      </c>
      <c r="E445" s="77" t="s">
        <v>35</v>
      </c>
      <c r="F445" s="77" t="s">
        <v>35</v>
      </c>
      <c r="G445" s="83">
        <v>0.02</v>
      </c>
      <c r="H445" s="79"/>
      <c r="I445" s="99"/>
      <c r="J445" s="100"/>
    </row>
    <row r="446" spans="1:10" ht="14.5" x14ac:dyDescent="0.35">
      <c r="A446" s="76" t="s">
        <v>885</v>
      </c>
      <c r="B446" s="76" t="s">
        <v>746</v>
      </c>
      <c r="C446" s="77">
        <v>2</v>
      </c>
      <c r="D446" s="77" t="s">
        <v>980</v>
      </c>
      <c r="E446" s="77" t="s">
        <v>35</v>
      </c>
      <c r="F446" s="77" t="s">
        <v>35</v>
      </c>
      <c r="G446" s="83">
        <v>0.08</v>
      </c>
      <c r="H446" s="79"/>
      <c r="I446" s="99"/>
      <c r="J446" s="100"/>
    </row>
    <row r="447" spans="1:10" ht="14.5" x14ac:dyDescent="0.35">
      <c r="A447" s="59" t="s">
        <v>902</v>
      </c>
      <c r="B447" s="59" t="s">
        <v>153</v>
      </c>
      <c r="C447" s="60">
        <v>1</v>
      </c>
      <c r="D447" s="60" t="s">
        <v>990</v>
      </c>
      <c r="E447" s="60" t="s">
        <v>9</v>
      </c>
      <c r="F447" s="60" t="s">
        <v>139</v>
      </c>
      <c r="G447" s="68"/>
      <c r="H447" s="70">
        <f>SUM(G447:G453)</f>
        <v>0.14000000000000001</v>
      </c>
      <c r="I447" s="70">
        <f>H447*30</f>
        <v>4.2</v>
      </c>
      <c r="J447" s="56"/>
    </row>
    <row r="448" spans="1:10" ht="14.5" x14ac:dyDescent="0.35">
      <c r="A448" s="59" t="s">
        <v>902</v>
      </c>
      <c r="B448" s="59" t="s">
        <v>812</v>
      </c>
      <c r="C448" s="60">
        <v>1</v>
      </c>
      <c r="D448" s="60" t="s">
        <v>981</v>
      </c>
      <c r="E448" s="60" t="s">
        <v>186</v>
      </c>
      <c r="F448" s="60" t="s">
        <v>27</v>
      </c>
      <c r="G448" s="71">
        <v>0.02</v>
      </c>
      <c r="H448" s="70"/>
      <c r="I448" s="70"/>
      <c r="J448" s="56"/>
    </row>
    <row r="449" spans="1:10" ht="14.5" x14ac:dyDescent="0.35">
      <c r="A449" s="59" t="s">
        <v>902</v>
      </c>
      <c r="B449" s="59" t="s">
        <v>353</v>
      </c>
      <c r="C449" s="60">
        <v>1</v>
      </c>
      <c r="D449" s="60" t="s">
        <v>996</v>
      </c>
      <c r="E449" s="60" t="s">
        <v>529</v>
      </c>
      <c r="F449" s="60" t="s">
        <v>4</v>
      </c>
      <c r="G449" s="71">
        <v>0.01</v>
      </c>
      <c r="H449" s="70"/>
      <c r="I449" s="114" t="s">
        <v>748</v>
      </c>
      <c r="J449" s="56"/>
    </row>
    <row r="450" spans="1:10" ht="14.5" x14ac:dyDescent="0.35">
      <c r="A450" s="59" t="s">
        <v>902</v>
      </c>
      <c r="B450" s="59" t="s">
        <v>161</v>
      </c>
      <c r="C450" s="60">
        <v>1</v>
      </c>
      <c r="D450" s="60" t="s">
        <v>991</v>
      </c>
      <c r="E450" s="60" t="s">
        <v>186</v>
      </c>
      <c r="F450" s="60" t="s">
        <v>27</v>
      </c>
      <c r="G450" s="71">
        <v>0.02</v>
      </c>
      <c r="H450" s="70"/>
      <c r="I450" s="70">
        <f>H447*100</f>
        <v>14.000000000000002</v>
      </c>
      <c r="J450" s="56"/>
    </row>
    <row r="451" spans="1:10" ht="14.5" x14ac:dyDescent="0.35">
      <c r="A451" s="59" t="s">
        <v>902</v>
      </c>
      <c r="B451" s="59" t="s">
        <v>278</v>
      </c>
      <c r="C451" s="60" t="s">
        <v>695</v>
      </c>
      <c r="D451" s="60" t="s">
        <v>986</v>
      </c>
      <c r="E451" s="60" t="s">
        <v>630</v>
      </c>
      <c r="F451" s="60" t="s">
        <v>103</v>
      </c>
      <c r="G451" s="71">
        <v>0.02</v>
      </c>
      <c r="H451" s="70"/>
      <c r="I451" s="70"/>
      <c r="J451" s="56"/>
    </row>
    <row r="452" spans="1:10" ht="14.5" x14ac:dyDescent="0.35">
      <c r="A452" s="59" t="s">
        <v>902</v>
      </c>
      <c r="B452" s="59" t="s">
        <v>943</v>
      </c>
      <c r="C452" s="60" t="s">
        <v>813</v>
      </c>
      <c r="D452" s="60" t="s">
        <v>986</v>
      </c>
      <c r="E452" s="60" t="s">
        <v>938</v>
      </c>
      <c r="F452" s="60" t="s">
        <v>939</v>
      </c>
      <c r="G452" s="71">
        <v>7.0000000000000007E-2</v>
      </c>
      <c r="H452" s="70"/>
      <c r="I452" s="70"/>
      <c r="J452" s="56"/>
    </row>
    <row r="453" spans="1:10" ht="14.5" x14ac:dyDescent="0.35">
      <c r="A453" s="59" t="s">
        <v>902</v>
      </c>
      <c r="B453" s="59" t="s">
        <v>814</v>
      </c>
      <c r="C453" s="60">
        <v>1</v>
      </c>
      <c r="D453" s="60" t="s">
        <v>632</v>
      </c>
      <c r="E453" s="60" t="s">
        <v>632</v>
      </c>
      <c r="F453" s="60" t="s">
        <v>632</v>
      </c>
      <c r="G453" s="71"/>
      <c r="H453" s="70"/>
      <c r="I453" s="70"/>
      <c r="J453" s="56"/>
    </row>
    <row r="454" spans="1:10" ht="14.5" x14ac:dyDescent="0.35">
      <c r="A454" s="76" t="s">
        <v>863</v>
      </c>
      <c r="B454" s="76" t="s">
        <v>18</v>
      </c>
      <c r="C454" s="77">
        <v>5</v>
      </c>
      <c r="D454" s="77" t="s">
        <v>994</v>
      </c>
      <c r="E454" s="77" t="s">
        <v>523</v>
      </c>
      <c r="F454" s="77" t="s">
        <v>9</v>
      </c>
      <c r="G454" s="107"/>
      <c r="H454" s="79">
        <f>SUM(G454:G460)</f>
        <v>0.21000000000000002</v>
      </c>
      <c r="I454" s="79">
        <f>H454*30</f>
        <v>6.3000000000000007</v>
      </c>
      <c r="J454" s="100"/>
    </row>
    <row r="455" spans="1:10" ht="14.5" x14ac:dyDescent="0.35">
      <c r="A455" s="76" t="s">
        <v>863</v>
      </c>
      <c r="B455" s="76" t="s">
        <v>644</v>
      </c>
      <c r="C455" s="77">
        <v>5</v>
      </c>
      <c r="D455" s="77" t="s">
        <v>994</v>
      </c>
      <c r="E455" s="77" t="s">
        <v>523</v>
      </c>
      <c r="F455" s="77" t="s">
        <v>9</v>
      </c>
      <c r="G455" s="107"/>
      <c r="H455" s="79"/>
      <c r="I455" s="79"/>
      <c r="J455" s="100"/>
    </row>
    <row r="456" spans="1:10" ht="14.5" x14ac:dyDescent="0.35">
      <c r="A456" s="76" t="s">
        <v>863</v>
      </c>
      <c r="B456" s="76" t="s">
        <v>663</v>
      </c>
      <c r="C456" s="77">
        <v>1</v>
      </c>
      <c r="D456" s="77" t="s">
        <v>486</v>
      </c>
      <c r="E456" s="77" t="s">
        <v>607</v>
      </c>
      <c r="F456" s="77" t="s">
        <v>21</v>
      </c>
      <c r="G456" s="83">
        <v>0.08</v>
      </c>
      <c r="H456" s="115"/>
      <c r="I456" s="115"/>
      <c r="J456" s="100"/>
    </row>
    <row r="457" spans="1:10" ht="14.5" x14ac:dyDescent="0.35">
      <c r="A457" s="76" t="s">
        <v>863</v>
      </c>
      <c r="B457" s="76" t="s">
        <v>913</v>
      </c>
      <c r="C457" s="77">
        <v>1</v>
      </c>
      <c r="D457" s="77" t="s">
        <v>990</v>
      </c>
      <c r="E457" s="77" t="s">
        <v>9</v>
      </c>
      <c r="F457" s="77" t="s">
        <v>139</v>
      </c>
      <c r="G457" s="107"/>
      <c r="H457" s="79"/>
      <c r="I457" s="79"/>
      <c r="J457" s="100"/>
    </row>
    <row r="458" spans="1:10" ht="14.5" x14ac:dyDescent="0.35">
      <c r="A458" s="76" t="s">
        <v>863</v>
      </c>
      <c r="B458" s="76" t="s">
        <v>161</v>
      </c>
      <c r="C458" s="77">
        <v>1</v>
      </c>
      <c r="D458" s="77" t="s">
        <v>991</v>
      </c>
      <c r="E458" s="77" t="s">
        <v>186</v>
      </c>
      <c r="F458" s="77" t="s">
        <v>27</v>
      </c>
      <c r="G458" s="83">
        <v>0.03</v>
      </c>
      <c r="H458" s="79"/>
      <c r="I458" s="79"/>
      <c r="J458" s="100"/>
    </row>
    <row r="459" spans="1:10" ht="14.5" x14ac:dyDescent="0.35">
      <c r="A459" s="76" t="s">
        <v>863</v>
      </c>
      <c r="B459" s="76" t="s">
        <v>664</v>
      </c>
      <c r="C459" s="77">
        <v>2</v>
      </c>
      <c r="D459" s="77" t="s">
        <v>978</v>
      </c>
      <c r="E459" s="77" t="s">
        <v>15</v>
      </c>
      <c r="F459" s="77" t="s">
        <v>15</v>
      </c>
      <c r="G459" s="83">
        <v>0.1</v>
      </c>
      <c r="H459" s="79"/>
      <c r="I459" s="79"/>
      <c r="J459" s="100"/>
    </row>
    <row r="460" spans="1:10" ht="14.5" x14ac:dyDescent="0.35">
      <c r="A460" s="76" t="s">
        <v>863</v>
      </c>
      <c r="B460" s="76" t="s">
        <v>172</v>
      </c>
      <c r="C460" s="77">
        <v>1</v>
      </c>
      <c r="D460" s="77" t="s">
        <v>981</v>
      </c>
      <c r="E460" s="77" t="s">
        <v>66</v>
      </c>
      <c r="F460" s="77" t="s">
        <v>66</v>
      </c>
      <c r="G460" s="107"/>
      <c r="H460" s="79"/>
      <c r="I460" s="79"/>
      <c r="J460" s="100"/>
    </row>
    <row r="461" spans="1:10" ht="14.5" x14ac:dyDescent="0.35">
      <c r="A461" s="59" t="s">
        <v>903</v>
      </c>
      <c r="B461" s="59" t="s">
        <v>795</v>
      </c>
      <c r="C461" s="60" t="s">
        <v>815</v>
      </c>
      <c r="D461" s="60" t="s">
        <v>996</v>
      </c>
      <c r="E461" s="60" t="s">
        <v>529</v>
      </c>
      <c r="F461" s="60" t="s">
        <v>4</v>
      </c>
      <c r="G461" s="63">
        <v>0.3</v>
      </c>
      <c r="H461" s="62">
        <f>SUM(G461:G466)</f>
        <v>0.89999999999999991</v>
      </c>
      <c r="I461" s="62">
        <f>H461*30</f>
        <v>26.999999999999996</v>
      </c>
      <c r="J461" s="56"/>
    </row>
    <row r="462" spans="1:10" ht="14.5" x14ac:dyDescent="0.35">
      <c r="A462" s="59" t="s">
        <v>903</v>
      </c>
      <c r="B462" s="59" t="s">
        <v>816</v>
      </c>
      <c r="C462" s="60" t="s">
        <v>815</v>
      </c>
      <c r="D462" s="60" t="s">
        <v>486</v>
      </c>
      <c r="E462" s="60" t="s">
        <v>607</v>
      </c>
      <c r="F462" s="60" t="s">
        <v>21</v>
      </c>
      <c r="G462" s="63">
        <v>0.09</v>
      </c>
      <c r="H462" s="62"/>
      <c r="I462" s="62"/>
      <c r="J462" s="56"/>
    </row>
    <row r="463" spans="1:10" ht="14.5" x14ac:dyDescent="0.35">
      <c r="A463" s="59" t="s">
        <v>903</v>
      </c>
      <c r="B463" s="59" t="s">
        <v>797</v>
      </c>
      <c r="C463" s="60" t="s">
        <v>817</v>
      </c>
      <c r="D463" s="60" t="s">
        <v>980</v>
      </c>
      <c r="E463" s="60" t="s">
        <v>15</v>
      </c>
      <c r="F463" s="60" t="s">
        <v>15</v>
      </c>
      <c r="G463" s="63">
        <v>0.1</v>
      </c>
      <c r="H463" s="62"/>
      <c r="I463" s="62"/>
      <c r="J463" s="56"/>
    </row>
    <row r="464" spans="1:10" ht="14.5" x14ac:dyDescent="0.35">
      <c r="A464" s="59" t="s">
        <v>903</v>
      </c>
      <c r="B464" s="59" t="s">
        <v>153</v>
      </c>
      <c r="C464" s="60" t="s">
        <v>815</v>
      </c>
      <c r="D464" s="60" t="s">
        <v>990</v>
      </c>
      <c r="E464" s="60" t="s">
        <v>9</v>
      </c>
      <c r="F464" s="60" t="s">
        <v>139</v>
      </c>
      <c r="G464" s="64"/>
      <c r="H464" s="62"/>
      <c r="I464" s="62"/>
      <c r="J464" s="56"/>
    </row>
    <row r="465" spans="1:10" ht="14.5" x14ac:dyDescent="0.35">
      <c r="A465" s="59" t="s">
        <v>903</v>
      </c>
      <c r="B465" s="59" t="s">
        <v>161</v>
      </c>
      <c r="C465" s="60" t="s">
        <v>818</v>
      </c>
      <c r="D465" s="60" t="s">
        <v>991</v>
      </c>
      <c r="E465" s="60" t="s">
        <v>186</v>
      </c>
      <c r="F465" s="60" t="s">
        <v>27</v>
      </c>
      <c r="G465" s="63">
        <v>0.2</v>
      </c>
      <c r="H465" s="62"/>
      <c r="I465" s="62"/>
      <c r="J465" s="56"/>
    </row>
    <row r="466" spans="1:10" ht="14.5" x14ac:dyDescent="0.35">
      <c r="A466" s="59" t="s">
        <v>903</v>
      </c>
      <c r="B466" s="59" t="s">
        <v>682</v>
      </c>
      <c r="C466" s="60" t="s">
        <v>819</v>
      </c>
      <c r="D466" s="60" t="s">
        <v>986</v>
      </c>
      <c r="E466" s="60" t="s">
        <v>520</v>
      </c>
      <c r="F466" s="60" t="s">
        <v>266</v>
      </c>
      <c r="G466" s="63">
        <v>0.21</v>
      </c>
      <c r="H466" s="62"/>
      <c r="I466" s="62"/>
      <c r="J466" s="56"/>
    </row>
    <row r="467" spans="1:10" ht="14.5" x14ac:dyDescent="0.35">
      <c r="A467" s="52" t="s">
        <v>886</v>
      </c>
      <c r="B467" s="52" t="s">
        <v>243</v>
      </c>
      <c r="C467" s="53">
        <v>1</v>
      </c>
      <c r="D467" s="77" t="s">
        <v>984</v>
      </c>
      <c r="E467" s="53" t="s">
        <v>524</v>
      </c>
      <c r="F467" s="53" t="s">
        <v>206</v>
      </c>
      <c r="G467" s="54">
        <v>1.1399999999999999</v>
      </c>
      <c r="H467" s="57">
        <f>SUM(G467:G479)</f>
        <v>1.81</v>
      </c>
      <c r="I467" s="57">
        <f>H467*30</f>
        <v>54.300000000000004</v>
      </c>
      <c r="J467" s="100"/>
    </row>
    <row r="468" spans="1:10" ht="14.5" x14ac:dyDescent="0.35">
      <c r="A468" s="52" t="s">
        <v>886</v>
      </c>
      <c r="B468" s="52" t="s">
        <v>743</v>
      </c>
      <c r="C468" s="53">
        <v>1</v>
      </c>
      <c r="D468" s="77" t="s">
        <v>995</v>
      </c>
      <c r="E468" s="53" t="s">
        <v>528</v>
      </c>
      <c r="F468" s="53" t="s">
        <v>186</v>
      </c>
      <c r="G468" s="54">
        <v>0.19</v>
      </c>
      <c r="H468" s="55">
        <f>SUM(G467:G482)</f>
        <v>1.96</v>
      </c>
      <c r="I468" s="57">
        <f>H468*30</f>
        <v>58.8</v>
      </c>
      <c r="J468" s="100"/>
    </row>
    <row r="469" spans="1:10" ht="14.5" x14ac:dyDescent="0.35">
      <c r="A469" s="52" t="s">
        <v>886</v>
      </c>
      <c r="B469" s="52" t="s">
        <v>771</v>
      </c>
      <c r="C469" s="53">
        <v>2</v>
      </c>
      <c r="D469" s="77" t="s">
        <v>982</v>
      </c>
      <c r="E469" s="53" t="s">
        <v>228</v>
      </c>
      <c r="F469" s="53" t="s">
        <v>228</v>
      </c>
      <c r="G469" s="58">
        <v>0.14000000000000001</v>
      </c>
      <c r="H469" s="55"/>
      <c r="I469" s="55"/>
      <c r="J469" s="100"/>
    </row>
    <row r="470" spans="1:10" ht="14.5" x14ac:dyDescent="0.35">
      <c r="A470" s="52" t="s">
        <v>886</v>
      </c>
      <c r="B470" s="52" t="s">
        <v>509</v>
      </c>
      <c r="C470" s="53" t="s">
        <v>675</v>
      </c>
      <c r="D470" s="77" t="s">
        <v>983</v>
      </c>
      <c r="E470" s="53" t="s">
        <v>485</v>
      </c>
      <c r="F470" s="53" t="s">
        <v>485</v>
      </c>
      <c r="G470" s="54"/>
      <c r="H470" s="55"/>
      <c r="I470" s="55"/>
      <c r="J470" s="100"/>
    </row>
    <row r="471" spans="1:10" ht="14.5" x14ac:dyDescent="0.35">
      <c r="A471" s="52" t="s">
        <v>886</v>
      </c>
      <c r="B471" s="52" t="s">
        <v>278</v>
      </c>
      <c r="C471" s="53" t="s">
        <v>645</v>
      </c>
      <c r="D471" s="77" t="s">
        <v>986</v>
      </c>
      <c r="E471" s="53" t="s">
        <v>630</v>
      </c>
      <c r="F471" s="53" t="s">
        <v>103</v>
      </c>
      <c r="G471" s="58">
        <v>0.02</v>
      </c>
      <c r="H471" s="55"/>
      <c r="I471" s="55"/>
      <c r="J471" s="100"/>
    </row>
    <row r="472" spans="1:10" ht="14.5" x14ac:dyDescent="0.35">
      <c r="A472" s="52" t="s">
        <v>886</v>
      </c>
      <c r="B472" s="52" t="s">
        <v>12</v>
      </c>
      <c r="C472" s="53">
        <v>1</v>
      </c>
      <c r="D472" s="77" t="s">
        <v>996</v>
      </c>
      <c r="E472" s="53" t="s">
        <v>529</v>
      </c>
      <c r="F472" s="53" t="s">
        <v>4</v>
      </c>
      <c r="G472" s="58">
        <v>0.05</v>
      </c>
      <c r="H472" s="55"/>
      <c r="I472" s="55"/>
      <c r="J472" s="100"/>
    </row>
    <row r="473" spans="1:10" ht="14.5" x14ac:dyDescent="0.35">
      <c r="A473" s="52" t="s">
        <v>886</v>
      </c>
      <c r="B473" s="52" t="s">
        <v>766</v>
      </c>
      <c r="C473" s="53">
        <v>2</v>
      </c>
      <c r="D473" s="77" t="s">
        <v>979</v>
      </c>
      <c r="E473" s="53" t="s">
        <v>24</v>
      </c>
      <c r="F473" s="53" t="s">
        <v>24</v>
      </c>
      <c r="G473" s="58">
        <v>0.02</v>
      </c>
      <c r="H473" s="55"/>
      <c r="I473" s="55"/>
      <c r="J473" s="100"/>
    </row>
    <row r="474" spans="1:10" ht="14.5" x14ac:dyDescent="0.35">
      <c r="A474" s="52" t="s">
        <v>886</v>
      </c>
      <c r="B474" s="52" t="s">
        <v>143</v>
      </c>
      <c r="C474" s="53">
        <v>2</v>
      </c>
      <c r="D474" s="77" t="s">
        <v>980</v>
      </c>
      <c r="E474" s="53" t="s">
        <v>15</v>
      </c>
      <c r="F474" s="53" t="s">
        <v>15</v>
      </c>
      <c r="G474" s="58">
        <v>0.02</v>
      </c>
      <c r="H474" s="55"/>
      <c r="I474" s="55"/>
      <c r="J474" s="100"/>
    </row>
    <row r="475" spans="1:10" ht="14.5" x14ac:dyDescent="0.35">
      <c r="A475" s="52" t="s">
        <v>886</v>
      </c>
      <c r="B475" s="52" t="s">
        <v>772</v>
      </c>
      <c r="C475" s="53">
        <v>3</v>
      </c>
      <c r="D475" s="77" t="s">
        <v>978</v>
      </c>
      <c r="E475" s="53" t="s">
        <v>35</v>
      </c>
      <c r="F475" s="53" t="s">
        <v>35</v>
      </c>
      <c r="G475" s="58">
        <v>0.09</v>
      </c>
      <c r="H475" s="55"/>
      <c r="I475" s="55"/>
      <c r="J475" s="100"/>
    </row>
    <row r="476" spans="1:10" ht="14.5" x14ac:dyDescent="0.35">
      <c r="A476" s="52" t="s">
        <v>886</v>
      </c>
      <c r="B476" s="52" t="s">
        <v>65</v>
      </c>
      <c r="C476" s="53">
        <v>2</v>
      </c>
      <c r="D476" s="77" t="s">
        <v>981</v>
      </c>
      <c r="E476" s="53" t="s">
        <v>66</v>
      </c>
      <c r="F476" s="53" t="s">
        <v>66</v>
      </c>
      <c r="G476" s="58">
        <v>0.04</v>
      </c>
      <c r="H476" s="55"/>
      <c r="I476" s="55"/>
      <c r="J476" s="100"/>
    </row>
    <row r="477" spans="1:10" ht="14.5" x14ac:dyDescent="0.35">
      <c r="A477" s="52" t="s">
        <v>886</v>
      </c>
      <c r="B477" s="52" t="s">
        <v>635</v>
      </c>
      <c r="C477" s="53">
        <v>1</v>
      </c>
      <c r="D477" s="77" t="s">
        <v>990</v>
      </c>
      <c r="E477" s="53" t="s">
        <v>9</v>
      </c>
      <c r="F477" s="53" t="s">
        <v>139</v>
      </c>
      <c r="G477" s="54"/>
      <c r="H477" s="55"/>
      <c r="I477" s="55"/>
      <c r="J477" s="100"/>
    </row>
    <row r="478" spans="1:10" ht="14.5" x14ac:dyDescent="0.35">
      <c r="A478" s="52" t="s">
        <v>886</v>
      </c>
      <c r="B478" s="52" t="s">
        <v>767</v>
      </c>
      <c r="C478" s="53">
        <v>2</v>
      </c>
      <c r="D478" s="77" t="s">
        <v>991</v>
      </c>
      <c r="E478" s="53" t="s">
        <v>186</v>
      </c>
      <c r="F478" s="53" t="s">
        <v>27</v>
      </c>
      <c r="G478" s="58">
        <v>0.06</v>
      </c>
      <c r="H478" s="55"/>
      <c r="I478" s="55"/>
      <c r="J478" s="100"/>
    </row>
    <row r="479" spans="1:10" ht="14.5" x14ac:dyDescent="0.35">
      <c r="A479" s="52" t="s">
        <v>886</v>
      </c>
      <c r="B479" s="52" t="s">
        <v>168</v>
      </c>
      <c r="C479" s="53">
        <v>4</v>
      </c>
      <c r="D479" s="77" t="s">
        <v>981</v>
      </c>
      <c r="E479" s="53" t="s">
        <v>66</v>
      </c>
      <c r="F479" s="53" t="s">
        <v>66</v>
      </c>
      <c r="G479" s="58">
        <v>0.04</v>
      </c>
      <c r="H479" s="55"/>
      <c r="I479" s="55"/>
      <c r="J479" s="100"/>
    </row>
    <row r="480" spans="1:10" ht="14.5" x14ac:dyDescent="0.35">
      <c r="A480" s="52" t="s">
        <v>886</v>
      </c>
      <c r="B480" s="81" t="s">
        <v>770</v>
      </c>
      <c r="C480" s="82" t="s">
        <v>639</v>
      </c>
      <c r="D480" s="77" t="s">
        <v>993</v>
      </c>
      <c r="E480" s="82" t="s">
        <v>4</v>
      </c>
      <c r="F480" s="82" t="s">
        <v>255</v>
      </c>
      <c r="G480" s="66"/>
      <c r="H480" s="66"/>
      <c r="I480" s="66"/>
      <c r="J480" s="100"/>
    </row>
    <row r="481" spans="1:10" ht="14.5" x14ac:dyDescent="0.35">
      <c r="A481" s="52" t="s">
        <v>886</v>
      </c>
      <c r="B481" s="81" t="s">
        <v>716</v>
      </c>
      <c r="C481" s="82">
        <v>0.5</v>
      </c>
      <c r="D481" s="77" t="s">
        <v>993</v>
      </c>
      <c r="E481" s="82" t="s">
        <v>4</v>
      </c>
      <c r="F481" s="82" t="s">
        <v>255</v>
      </c>
      <c r="G481" s="66">
        <v>0.03</v>
      </c>
      <c r="H481" s="66"/>
      <c r="I481" s="66"/>
      <c r="J481" s="100"/>
    </row>
    <row r="482" spans="1:10" ht="14.5" x14ac:dyDescent="0.35">
      <c r="A482" s="52" t="s">
        <v>886</v>
      </c>
      <c r="B482" s="81" t="s">
        <v>773</v>
      </c>
      <c r="C482" s="82" t="s">
        <v>645</v>
      </c>
      <c r="D482" s="77" t="s">
        <v>520</v>
      </c>
      <c r="E482" s="82" t="s">
        <v>520</v>
      </c>
      <c r="F482" s="82" t="s">
        <v>266</v>
      </c>
      <c r="G482" s="66">
        <v>0.12</v>
      </c>
      <c r="H482" s="66"/>
      <c r="I482" s="66"/>
      <c r="J482" s="100"/>
    </row>
    <row r="483" spans="1:10" ht="14.5" x14ac:dyDescent="0.35">
      <c r="A483" s="59" t="s">
        <v>893</v>
      </c>
      <c r="B483" s="59" t="s">
        <v>795</v>
      </c>
      <c r="C483" s="60">
        <v>1</v>
      </c>
      <c r="D483" s="60" t="s">
        <v>996</v>
      </c>
      <c r="E483" s="60" t="s">
        <v>529</v>
      </c>
      <c r="F483" s="60" t="s">
        <v>4</v>
      </c>
      <c r="G483" s="64">
        <v>0.01</v>
      </c>
      <c r="H483" s="62">
        <f>SUM(G483:G487)</f>
        <v>6.9999999999999993E-2</v>
      </c>
      <c r="I483" s="62">
        <f>H483*20</f>
        <v>1.4</v>
      </c>
      <c r="J483" s="56"/>
    </row>
    <row r="484" spans="1:10" ht="14.5" x14ac:dyDescent="0.35">
      <c r="A484" s="59" t="s">
        <v>893</v>
      </c>
      <c r="B484" s="59" t="s">
        <v>796</v>
      </c>
      <c r="C484" s="60">
        <v>1</v>
      </c>
      <c r="D484" s="60" t="s">
        <v>632</v>
      </c>
      <c r="E484" s="60" t="s">
        <v>632</v>
      </c>
      <c r="F484" s="60" t="s">
        <v>632</v>
      </c>
      <c r="G484" s="64"/>
      <c r="H484" s="62"/>
      <c r="I484" s="62"/>
      <c r="J484" s="56"/>
    </row>
    <row r="485" spans="1:10" ht="14.5" x14ac:dyDescent="0.35">
      <c r="A485" s="59" t="s">
        <v>893</v>
      </c>
      <c r="B485" s="59" t="s">
        <v>199</v>
      </c>
      <c r="C485" s="60">
        <v>1</v>
      </c>
      <c r="D485" s="60" t="s">
        <v>990</v>
      </c>
      <c r="E485" s="60" t="s">
        <v>9</v>
      </c>
      <c r="F485" s="60" t="s">
        <v>139</v>
      </c>
      <c r="G485" s="64"/>
      <c r="H485" s="62"/>
      <c r="I485" s="62"/>
      <c r="J485" s="56"/>
    </row>
    <row r="486" spans="1:10" ht="14.5" x14ac:dyDescent="0.35">
      <c r="A486" s="59" t="s">
        <v>893</v>
      </c>
      <c r="B486" s="59" t="s">
        <v>797</v>
      </c>
      <c r="C486" s="60">
        <v>3</v>
      </c>
      <c r="D486" s="60" t="s">
        <v>980</v>
      </c>
      <c r="E486" s="60" t="s">
        <v>15</v>
      </c>
      <c r="F486" s="60" t="s">
        <v>15</v>
      </c>
      <c r="G486" s="64">
        <v>0.06</v>
      </c>
      <c r="H486" s="62"/>
      <c r="I486" s="62"/>
      <c r="J486" s="56"/>
    </row>
    <row r="487" spans="1:10" ht="14.5" x14ac:dyDescent="0.35">
      <c r="A487" s="59" t="s">
        <v>893</v>
      </c>
      <c r="B487" s="59" t="s">
        <v>685</v>
      </c>
      <c r="C487" s="60">
        <v>1</v>
      </c>
      <c r="D487" s="60" t="s">
        <v>978</v>
      </c>
      <c r="E487" s="60" t="s">
        <v>35</v>
      </c>
      <c r="F487" s="60" t="s">
        <v>35</v>
      </c>
      <c r="G487" s="64"/>
      <c r="H487" s="62"/>
      <c r="I487" s="62"/>
      <c r="J487" s="56"/>
    </row>
    <row r="488" spans="1:10" ht="14.5" x14ac:dyDescent="0.35">
      <c r="A488" s="59" t="s">
        <v>893</v>
      </c>
      <c r="B488" s="59" t="s">
        <v>798</v>
      </c>
      <c r="C488" s="60">
        <v>1</v>
      </c>
      <c r="D488" s="60" t="s">
        <v>981</v>
      </c>
      <c r="E488" s="60" t="s">
        <v>66</v>
      </c>
      <c r="F488" s="60" t="s">
        <v>66</v>
      </c>
      <c r="G488" s="64"/>
      <c r="H488" s="62"/>
      <c r="I488" s="62"/>
      <c r="J488" s="56"/>
    </row>
    <row r="489" spans="1:10" ht="14.5" x14ac:dyDescent="0.35">
      <c r="A489" s="59" t="s">
        <v>893</v>
      </c>
      <c r="B489" s="59" t="s">
        <v>799</v>
      </c>
      <c r="C489" s="60">
        <v>1</v>
      </c>
      <c r="D489" s="60" t="s">
        <v>990</v>
      </c>
      <c r="E489" s="60" t="s">
        <v>9</v>
      </c>
      <c r="F489" s="60" t="s">
        <v>139</v>
      </c>
      <c r="G489" s="64"/>
      <c r="H489" s="62"/>
      <c r="I489" s="62"/>
      <c r="J489" s="56"/>
    </row>
    <row r="490" spans="1:10" ht="14.5" x14ac:dyDescent="0.35">
      <c r="A490" s="76" t="s">
        <v>873</v>
      </c>
      <c r="B490" s="76" t="s">
        <v>278</v>
      </c>
      <c r="C490" s="77" t="s">
        <v>645</v>
      </c>
      <c r="D490" s="77" t="s">
        <v>986</v>
      </c>
      <c r="E490" s="77" t="s">
        <v>630</v>
      </c>
      <c r="F490" s="77" t="s">
        <v>103</v>
      </c>
      <c r="G490" s="83">
        <v>0.02</v>
      </c>
      <c r="H490" s="79">
        <f>SUM(G490:G497)</f>
        <v>0.28999999999999998</v>
      </c>
      <c r="I490" s="79">
        <f>H490*30</f>
        <v>8.6999999999999993</v>
      </c>
      <c r="J490" s="100"/>
    </row>
    <row r="491" spans="1:10" ht="14.5" x14ac:dyDescent="0.35">
      <c r="A491" s="76" t="s">
        <v>873</v>
      </c>
      <c r="B491" s="76" t="s">
        <v>644</v>
      </c>
      <c r="C491" s="77">
        <v>5</v>
      </c>
      <c r="D491" s="77" t="s">
        <v>994</v>
      </c>
      <c r="E491" s="77" t="s">
        <v>523</v>
      </c>
      <c r="F491" s="77" t="s">
        <v>9</v>
      </c>
      <c r="G491" s="107"/>
      <c r="H491" s="79"/>
      <c r="I491" s="79"/>
      <c r="J491" s="100"/>
    </row>
    <row r="492" spans="1:10" ht="14.5" x14ac:dyDescent="0.35">
      <c r="A492" s="76" t="s">
        <v>873</v>
      </c>
      <c r="B492" s="76" t="s">
        <v>416</v>
      </c>
      <c r="C492" s="77">
        <v>4</v>
      </c>
      <c r="D492" s="77" t="s">
        <v>992</v>
      </c>
      <c r="E492" s="77" t="s">
        <v>522</v>
      </c>
      <c r="F492" s="77" t="s">
        <v>32</v>
      </c>
      <c r="G492" s="83">
        <v>0.16</v>
      </c>
      <c r="H492" s="99"/>
      <c r="I492" s="99"/>
      <c r="J492" s="100"/>
    </row>
    <row r="493" spans="1:10" ht="14.5" x14ac:dyDescent="0.35">
      <c r="A493" s="76" t="s">
        <v>873</v>
      </c>
      <c r="B493" s="76" t="s">
        <v>153</v>
      </c>
      <c r="C493" s="77">
        <v>5</v>
      </c>
      <c r="D493" s="77" t="s">
        <v>990</v>
      </c>
      <c r="E493" s="77" t="s">
        <v>9</v>
      </c>
      <c r="F493" s="77" t="s">
        <v>139</v>
      </c>
      <c r="G493" s="107"/>
      <c r="H493" s="79"/>
      <c r="I493" s="79"/>
      <c r="J493" s="100"/>
    </row>
    <row r="494" spans="1:10" ht="14.5" x14ac:dyDescent="0.35">
      <c r="A494" s="76" t="s">
        <v>873</v>
      </c>
      <c r="B494" s="76" t="s">
        <v>161</v>
      </c>
      <c r="C494" s="77">
        <v>2</v>
      </c>
      <c r="D494" s="77" t="s">
        <v>991</v>
      </c>
      <c r="E494" s="77" t="s">
        <v>186</v>
      </c>
      <c r="F494" s="77" t="s">
        <v>27</v>
      </c>
      <c r="G494" s="83">
        <v>0.06</v>
      </c>
      <c r="H494" s="79"/>
      <c r="I494" s="79"/>
      <c r="J494" s="100"/>
    </row>
    <row r="495" spans="1:10" ht="14.5" x14ac:dyDescent="0.35">
      <c r="A495" s="76" t="s">
        <v>873</v>
      </c>
      <c r="B495" s="76" t="s">
        <v>199</v>
      </c>
      <c r="C495" s="77">
        <v>1</v>
      </c>
      <c r="D495" s="77" t="s">
        <v>990</v>
      </c>
      <c r="E495" s="77" t="s">
        <v>9</v>
      </c>
      <c r="F495" s="77" t="s">
        <v>139</v>
      </c>
      <c r="G495" s="107"/>
      <c r="H495" s="79"/>
      <c r="I495" s="79"/>
      <c r="J495" s="100"/>
    </row>
    <row r="496" spans="1:10" ht="14.5" x14ac:dyDescent="0.35">
      <c r="A496" s="76" t="s">
        <v>873</v>
      </c>
      <c r="B496" s="76" t="s">
        <v>685</v>
      </c>
      <c r="C496" s="77">
        <v>1</v>
      </c>
      <c r="D496" s="77" t="s">
        <v>978</v>
      </c>
      <c r="E496" s="77" t="s">
        <v>35</v>
      </c>
      <c r="F496" s="77" t="s">
        <v>35</v>
      </c>
      <c r="G496" s="107"/>
      <c r="H496" s="79"/>
      <c r="I496" s="79"/>
      <c r="J496" s="100"/>
    </row>
    <row r="497" spans="1:10" ht="14.5" x14ac:dyDescent="0.35">
      <c r="A497" s="76" t="s">
        <v>873</v>
      </c>
      <c r="B497" s="76" t="s">
        <v>705</v>
      </c>
      <c r="C497" s="77">
        <v>1</v>
      </c>
      <c r="D497" s="77" t="s">
        <v>978</v>
      </c>
      <c r="E497" s="77" t="s">
        <v>15</v>
      </c>
      <c r="F497" s="77" t="s">
        <v>15</v>
      </c>
      <c r="G497" s="107">
        <v>0.05</v>
      </c>
      <c r="H497" s="79"/>
      <c r="I497" s="99"/>
      <c r="J497" s="100"/>
    </row>
    <row r="498" spans="1:10" ht="14.5" x14ac:dyDescent="0.35">
      <c r="A498" s="59" t="s">
        <v>874</v>
      </c>
      <c r="B498" s="59" t="s">
        <v>665</v>
      </c>
      <c r="C498" s="60">
        <v>3</v>
      </c>
      <c r="D498" s="60" t="s">
        <v>995</v>
      </c>
      <c r="E498" s="60" t="s">
        <v>529</v>
      </c>
      <c r="F498" s="60" t="s">
        <v>4</v>
      </c>
      <c r="G498" s="71">
        <v>0.18</v>
      </c>
      <c r="H498" s="69">
        <f>SUM(G498:G507)</f>
        <v>0.88</v>
      </c>
      <c r="I498" s="69">
        <f>H498*30</f>
        <v>26.4</v>
      </c>
      <c r="J498" s="56"/>
    </row>
    <row r="499" spans="1:10" ht="14.5" x14ac:dyDescent="0.35">
      <c r="A499" s="59" t="s">
        <v>874</v>
      </c>
      <c r="B499" s="59" t="s">
        <v>278</v>
      </c>
      <c r="C499" s="60" t="s">
        <v>645</v>
      </c>
      <c r="D499" s="60" t="s">
        <v>986</v>
      </c>
      <c r="E499" s="60" t="s">
        <v>630</v>
      </c>
      <c r="F499" s="60" t="s">
        <v>103</v>
      </c>
      <c r="G499" s="71">
        <v>0.02</v>
      </c>
      <c r="H499" s="70"/>
      <c r="I499" s="70"/>
      <c r="J499" s="56"/>
    </row>
    <row r="500" spans="1:10" ht="14.5" x14ac:dyDescent="0.35">
      <c r="A500" s="59" t="s">
        <v>874</v>
      </c>
      <c r="B500" s="59" t="s">
        <v>143</v>
      </c>
      <c r="C500" s="60">
        <v>5</v>
      </c>
      <c r="D500" s="60" t="s">
        <v>980</v>
      </c>
      <c r="E500" s="60" t="s">
        <v>15</v>
      </c>
      <c r="F500" s="60" t="s">
        <v>15</v>
      </c>
      <c r="G500" s="71">
        <v>0.1</v>
      </c>
      <c r="H500" s="70"/>
      <c r="I500" s="70"/>
      <c r="J500" s="56"/>
    </row>
    <row r="501" spans="1:10" ht="14.5" x14ac:dyDescent="0.35">
      <c r="A501" s="59" t="s">
        <v>874</v>
      </c>
      <c r="B501" s="59" t="s">
        <v>684</v>
      </c>
      <c r="C501" s="60">
        <v>1</v>
      </c>
      <c r="D501" s="60" t="s">
        <v>992</v>
      </c>
      <c r="E501" s="60" t="s">
        <v>522</v>
      </c>
      <c r="F501" s="60" t="s">
        <v>32</v>
      </c>
      <c r="G501" s="71">
        <v>0.08</v>
      </c>
      <c r="H501" s="70"/>
      <c r="I501" s="70"/>
      <c r="J501" s="56"/>
    </row>
    <row r="502" spans="1:10" ht="14.5" x14ac:dyDescent="0.35">
      <c r="A502" s="59" t="s">
        <v>874</v>
      </c>
      <c r="B502" s="59" t="s">
        <v>613</v>
      </c>
      <c r="C502" s="60">
        <v>1</v>
      </c>
      <c r="D502" s="60" t="s">
        <v>992</v>
      </c>
      <c r="E502" s="60" t="s">
        <v>522</v>
      </c>
      <c r="F502" s="60" t="s">
        <v>32</v>
      </c>
      <c r="G502" s="71">
        <v>0.18</v>
      </c>
      <c r="H502" s="70"/>
      <c r="I502" s="70"/>
      <c r="J502" s="56"/>
    </row>
    <row r="503" spans="1:10" ht="14.5" x14ac:dyDescent="0.35">
      <c r="A503" s="59" t="s">
        <v>874</v>
      </c>
      <c r="B503" s="59" t="s">
        <v>170</v>
      </c>
      <c r="C503" s="60">
        <v>5</v>
      </c>
      <c r="D503" s="60" t="s">
        <v>978</v>
      </c>
      <c r="E503" s="60" t="s">
        <v>35</v>
      </c>
      <c r="F503" s="60" t="s">
        <v>35</v>
      </c>
      <c r="G503" s="71">
        <v>0.1</v>
      </c>
      <c r="H503" s="70"/>
      <c r="I503" s="70"/>
      <c r="J503" s="56"/>
    </row>
    <row r="504" spans="1:10" ht="14.5" x14ac:dyDescent="0.35">
      <c r="A504" s="59" t="s">
        <v>874</v>
      </c>
      <c r="B504" s="59" t="s">
        <v>199</v>
      </c>
      <c r="C504" s="60">
        <v>1</v>
      </c>
      <c r="D504" s="60" t="s">
        <v>990</v>
      </c>
      <c r="E504" s="60" t="s">
        <v>9</v>
      </c>
      <c r="F504" s="60" t="s">
        <v>139</v>
      </c>
      <c r="G504" s="68"/>
      <c r="H504" s="70"/>
      <c r="I504" s="70"/>
      <c r="J504" s="56"/>
    </row>
    <row r="505" spans="1:10" ht="14.5" x14ac:dyDescent="0.35">
      <c r="A505" s="59" t="s">
        <v>874</v>
      </c>
      <c r="B505" s="59" t="s">
        <v>620</v>
      </c>
      <c r="C505" s="60" t="s">
        <v>706</v>
      </c>
      <c r="D505" s="60" t="s">
        <v>980</v>
      </c>
      <c r="E505" s="60" t="s">
        <v>15</v>
      </c>
      <c r="F505" s="60" t="s">
        <v>15</v>
      </c>
      <c r="G505" s="71">
        <v>0.1</v>
      </c>
      <c r="H505" s="70"/>
      <c r="I505" s="70"/>
      <c r="J505" s="56"/>
    </row>
    <row r="506" spans="1:10" ht="14.5" x14ac:dyDescent="0.35">
      <c r="A506" s="59" t="s">
        <v>874</v>
      </c>
      <c r="B506" s="59" t="s">
        <v>161</v>
      </c>
      <c r="C506" s="60">
        <v>1</v>
      </c>
      <c r="D506" s="60" t="s">
        <v>991</v>
      </c>
      <c r="E506" s="60" t="s">
        <v>186</v>
      </c>
      <c r="F506" s="60" t="s">
        <v>27</v>
      </c>
      <c r="G506" s="71">
        <v>0.03</v>
      </c>
      <c r="H506" s="70"/>
      <c r="I506" s="70"/>
      <c r="J506" s="56"/>
    </row>
    <row r="507" spans="1:10" ht="14.5" x14ac:dyDescent="0.35">
      <c r="A507" s="59" t="s">
        <v>874</v>
      </c>
      <c r="B507" s="59" t="s">
        <v>367</v>
      </c>
      <c r="C507" s="60">
        <v>1</v>
      </c>
      <c r="D507" s="60" t="s">
        <v>991</v>
      </c>
      <c r="E507" s="60" t="s">
        <v>186</v>
      </c>
      <c r="F507" s="60" t="s">
        <v>27</v>
      </c>
      <c r="G507" s="71">
        <v>0.09</v>
      </c>
      <c r="H507" s="70"/>
      <c r="I507" s="70"/>
      <c r="J507" s="56"/>
    </row>
    <row r="508" spans="1:10" ht="14.5" x14ac:dyDescent="0.35">
      <c r="A508" s="59" t="s">
        <v>874</v>
      </c>
      <c r="B508" s="59" t="s">
        <v>707</v>
      </c>
      <c r="C508" s="60">
        <v>1</v>
      </c>
      <c r="D508" s="60" t="s">
        <v>990</v>
      </c>
      <c r="E508" s="60" t="s">
        <v>9</v>
      </c>
      <c r="F508" s="60" t="s">
        <v>139</v>
      </c>
      <c r="G508" s="71"/>
      <c r="H508" s="70"/>
      <c r="I508" s="70"/>
      <c r="J508" s="56"/>
    </row>
    <row r="509" spans="1:10" ht="14.5" x14ac:dyDescent="0.35">
      <c r="A509" s="59" t="s">
        <v>874</v>
      </c>
      <c r="B509" s="59" t="s">
        <v>708</v>
      </c>
      <c r="C509" s="60" t="s">
        <v>639</v>
      </c>
      <c r="D509" s="60" t="s">
        <v>1561</v>
      </c>
      <c r="E509" s="60" t="s">
        <v>709</v>
      </c>
      <c r="F509" s="60" t="s">
        <v>709</v>
      </c>
      <c r="G509" s="71"/>
      <c r="H509" s="70"/>
      <c r="I509" s="70"/>
      <c r="J509" s="56"/>
    </row>
    <row r="510" spans="1:10" ht="14.5" x14ac:dyDescent="0.35">
      <c r="A510" s="59" t="s">
        <v>874</v>
      </c>
      <c r="B510" s="59" t="s">
        <v>640</v>
      </c>
      <c r="C510" s="60" t="s">
        <v>639</v>
      </c>
      <c r="D510" s="60" t="s">
        <v>994</v>
      </c>
      <c r="E510" s="60" t="s">
        <v>523</v>
      </c>
      <c r="F510" s="60" t="s">
        <v>9</v>
      </c>
      <c r="G510" s="71"/>
      <c r="H510" s="70"/>
      <c r="I510" s="70"/>
      <c r="J510" s="56"/>
    </row>
    <row r="511" spans="1:10" ht="14.5" x14ac:dyDescent="0.35">
      <c r="A511" s="59" t="s">
        <v>874</v>
      </c>
      <c r="B511" s="59" t="s">
        <v>638</v>
      </c>
      <c r="C511" s="60" t="s">
        <v>639</v>
      </c>
      <c r="D511" s="60" t="s">
        <v>994</v>
      </c>
      <c r="E511" s="60" t="s">
        <v>523</v>
      </c>
      <c r="F511" s="60" t="s">
        <v>9</v>
      </c>
      <c r="G511" s="71"/>
      <c r="H511" s="70"/>
      <c r="I511" s="70"/>
      <c r="J511" s="56"/>
    </row>
    <row r="512" spans="1:10" ht="14.5" x14ac:dyDescent="0.35">
      <c r="A512" s="59" t="s">
        <v>874</v>
      </c>
      <c r="B512" s="59" t="s">
        <v>710</v>
      </c>
      <c r="C512" s="60" t="s">
        <v>639</v>
      </c>
      <c r="D512" s="60" t="s">
        <v>978</v>
      </c>
      <c r="E512" s="60" t="s">
        <v>35</v>
      </c>
      <c r="F512" s="60" t="s">
        <v>35</v>
      </c>
      <c r="G512" s="71"/>
      <c r="H512" s="70"/>
      <c r="I512" s="70"/>
      <c r="J512" s="56"/>
    </row>
    <row r="513" spans="1:10" ht="14.5" x14ac:dyDescent="0.35">
      <c r="A513" s="59" t="s">
        <v>874</v>
      </c>
      <c r="B513" s="59" t="s">
        <v>917</v>
      </c>
      <c r="C513" s="60" t="s">
        <v>639</v>
      </c>
      <c r="D513" s="60" t="s">
        <v>995</v>
      </c>
      <c r="E513" s="60" t="s">
        <v>918</v>
      </c>
      <c r="F513" s="60" t="s">
        <v>919</v>
      </c>
      <c r="G513" s="71"/>
      <c r="H513" s="70"/>
      <c r="I513" s="70"/>
      <c r="J513" s="56"/>
    </row>
    <row r="514" spans="1:10" ht="14.5" x14ac:dyDescent="0.35">
      <c r="A514" s="52" t="s">
        <v>864</v>
      </c>
      <c r="B514" s="52" t="s">
        <v>665</v>
      </c>
      <c r="C514" s="53">
        <v>1</v>
      </c>
      <c r="D514" s="77" t="s">
        <v>995</v>
      </c>
      <c r="E514" s="53" t="s">
        <v>529</v>
      </c>
      <c r="F514" s="53" t="s">
        <v>4</v>
      </c>
      <c r="G514" s="58">
        <v>0.06</v>
      </c>
      <c r="H514" s="57">
        <f>SUM(G514:G520)</f>
        <v>0.61</v>
      </c>
      <c r="I514" s="55">
        <f>H514*30</f>
        <v>18.3</v>
      </c>
      <c r="J514" s="100"/>
    </row>
    <row r="515" spans="1:10" ht="14.5" x14ac:dyDescent="0.35">
      <c r="A515" s="52" t="s">
        <v>864</v>
      </c>
      <c r="B515" s="52" t="s">
        <v>666</v>
      </c>
      <c r="C515" s="53">
        <v>1</v>
      </c>
      <c r="D515" s="77" t="s">
        <v>993</v>
      </c>
      <c r="E515" s="53" t="s">
        <v>4</v>
      </c>
      <c r="F515" s="53" t="s">
        <v>255</v>
      </c>
      <c r="G515" s="54">
        <v>0.44</v>
      </c>
      <c r="H515" s="55"/>
      <c r="I515" s="55"/>
      <c r="J515" s="100" t="s">
        <v>667</v>
      </c>
    </row>
    <row r="516" spans="1:10" ht="14.5" x14ac:dyDescent="0.35">
      <c r="A516" s="52" t="s">
        <v>864</v>
      </c>
      <c r="B516" s="52" t="s">
        <v>153</v>
      </c>
      <c r="C516" s="53">
        <v>1</v>
      </c>
      <c r="D516" s="77" t="s">
        <v>990</v>
      </c>
      <c r="E516" s="53" t="s">
        <v>9</v>
      </c>
      <c r="F516" s="53" t="s">
        <v>139</v>
      </c>
      <c r="G516" s="54"/>
      <c r="H516" s="55"/>
      <c r="I516" s="55"/>
      <c r="J516" s="100"/>
    </row>
    <row r="517" spans="1:10" ht="14.5" x14ac:dyDescent="0.35">
      <c r="A517" s="52" t="s">
        <v>864</v>
      </c>
      <c r="B517" s="52" t="s">
        <v>199</v>
      </c>
      <c r="C517" s="53">
        <v>1</v>
      </c>
      <c r="D517" s="77" t="s">
        <v>990</v>
      </c>
      <c r="E517" s="53" t="s">
        <v>9</v>
      </c>
      <c r="F517" s="53" t="s">
        <v>139</v>
      </c>
      <c r="G517" s="54"/>
      <c r="H517" s="55"/>
      <c r="I517" s="55"/>
      <c r="J517" s="100"/>
    </row>
    <row r="518" spans="1:10" ht="14.5" x14ac:dyDescent="0.35">
      <c r="A518" s="52" t="s">
        <v>864</v>
      </c>
      <c r="B518" s="52" t="s">
        <v>658</v>
      </c>
      <c r="C518" s="53" t="s">
        <v>633</v>
      </c>
      <c r="D518" s="77" t="s">
        <v>980</v>
      </c>
      <c r="E518" s="53" t="s">
        <v>15</v>
      </c>
      <c r="F518" s="53" t="s">
        <v>15</v>
      </c>
      <c r="G518" s="58">
        <v>0.02</v>
      </c>
      <c r="H518" s="55"/>
      <c r="I518" s="57"/>
      <c r="J518" s="100" t="s">
        <v>668</v>
      </c>
    </row>
    <row r="519" spans="1:10" ht="14.5" x14ac:dyDescent="0.35">
      <c r="A519" s="52" t="s">
        <v>864</v>
      </c>
      <c r="B519" s="52" t="s">
        <v>669</v>
      </c>
      <c r="C519" s="53">
        <v>1</v>
      </c>
      <c r="D519" s="77" t="s">
        <v>486</v>
      </c>
      <c r="E519" s="53" t="s">
        <v>607</v>
      </c>
      <c r="F519" s="53" t="s">
        <v>21</v>
      </c>
      <c r="G519" s="58">
        <v>0.08</v>
      </c>
      <c r="H519" s="55"/>
      <c r="I519" s="57"/>
      <c r="J519" s="100" t="s">
        <v>670</v>
      </c>
    </row>
    <row r="520" spans="1:10" ht="14.5" x14ac:dyDescent="0.35">
      <c r="A520" s="52" t="s">
        <v>864</v>
      </c>
      <c r="B520" s="65" t="s">
        <v>671</v>
      </c>
      <c r="C520" s="53">
        <v>1</v>
      </c>
      <c r="D520" s="77" t="s">
        <v>980</v>
      </c>
      <c r="E520" s="53" t="s">
        <v>915</v>
      </c>
      <c r="F520" s="53" t="s">
        <v>916</v>
      </c>
      <c r="G520" s="58">
        <v>0.01</v>
      </c>
      <c r="H520" s="55"/>
      <c r="I520" s="57"/>
      <c r="J520" s="100"/>
    </row>
    <row r="567" spans="1:1" ht="14.5" x14ac:dyDescent="0.35">
      <c r="A567" s="89"/>
    </row>
    <row r="568" spans="1:1" ht="14.5" x14ac:dyDescent="0.35">
      <c r="A568" s="89"/>
    </row>
    <row r="569" spans="1:1" ht="14.5" x14ac:dyDescent="0.35">
      <c r="A569" s="89"/>
    </row>
    <row r="570" spans="1:1" ht="14.5" x14ac:dyDescent="0.35">
      <c r="A570" s="89"/>
    </row>
    <row r="571" spans="1:1" ht="14.5" x14ac:dyDescent="0.35">
      <c r="A571" s="89"/>
    </row>
    <row r="572" spans="1:1" ht="14.5" x14ac:dyDescent="0.35">
      <c r="A572" s="89"/>
    </row>
    <row r="573" spans="1:1" ht="14.5" x14ac:dyDescent="0.35">
      <c r="A573" s="89"/>
    </row>
    <row r="574" spans="1:1" ht="14.5" x14ac:dyDescent="0.35">
      <c r="A574" s="89"/>
    </row>
    <row r="575" spans="1:1" ht="14.5" x14ac:dyDescent="0.35">
      <c r="A575" s="89"/>
    </row>
    <row r="576" spans="1:1" ht="14.5" x14ac:dyDescent="0.35">
      <c r="A576" s="89"/>
    </row>
    <row r="577" spans="1:1" ht="14.5" x14ac:dyDescent="0.35">
      <c r="A577" s="89"/>
    </row>
    <row r="578" spans="1:1" ht="14.5" x14ac:dyDescent="0.35">
      <c r="A578" s="89"/>
    </row>
    <row r="579" spans="1:1" ht="14.5" x14ac:dyDescent="0.35">
      <c r="A579" s="89"/>
    </row>
    <row r="580" spans="1:1" ht="14.5" x14ac:dyDescent="0.35">
      <c r="A580" s="89"/>
    </row>
    <row r="581" spans="1:1" ht="14.5" x14ac:dyDescent="0.35">
      <c r="A581" s="89"/>
    </row>
    <row r="582" spans="1:1" ht="14.5" x14ac:dyDescent="0.35">
      <c r="A582" s="89"/>
    </row>
    <row r="583" spans="1:1" ht="14.5" x14ac:dyDescent="0.35">
      <c r="A583" s="89"/>
    </row>
    <row r="584" spans="1:1" ht="14.5" x14ac:dyDescent="0.35">
      <c r="A584" s="89"/>
    </row>
    <row r="585" spans="1:1" ht="14.5" x14ac:dyDescent="0.35">
      <c r="A585" s="89"/>
    </row>
    <row r="586" spans="1:1" ht="14.5" x14ac:dyDescent="0.35">
      <c r="A586" s="89"/>
    </row>
    <row r="587" spans="1:1" ht="14.5" x14ac:dyDescent="0.35">
      <c r="A587" s="89"/>
    </row>
    <row r="588" spans="1:1" ht="14.5" x14ac:dyDescent="0.35">
      <c r="A588" s="89"/>
    </row>
    <row r="589" spans="1:1" ht="14.5" x14ac:dyDescent="0.35">
      <c r="A589" s="89"/>
    </row>
    <row r="590" spans="1:1" ht="14.5" x14ac:dyDescent="0.35">
      <c r="A590" s="89"/>
    </row>
    <row r="591" spans="1:1" ht="14.5" x14ac:dyDescent="0.35">
      <c r="A591" s="89"/>
    </row>
    <row r="592" spans="1:1" ht="14.5" x14ac:dyDescent="0.35">
      <c r="A592" s="89"/>
    </row>
    <row r="593" spans="1:1" ht="14.5" x14ac:dyDescent="0.35">
      <c r="A593" s="89"/>
    </row>
    <row r="594" spans="1:1" ht="14.5" x14ac:dyDescent="0.35">
      <c r="A594" s="89"/>
    </row>
    <row r="595" spans="1:1" ht="14.5" x14ac:dyDescent="0.35">
      <c r="A595" s="89"/>
    </row>
    <row r="596" spans="1:1" ht="14.5" x14ac:dyDescent="0.35">
      <c r="A596" s="89"/>
    </row>
    <row r="597" spans="1:1" ht="14.5" x14ac:dyDescent="0.35">
      <c r="A597" s="89"/>
    </row>
    <row r="598" spans="1:1" ht="14.5" x14ac:dyDescent="0.35">
      <c r="A598" s="89"/>
    </row>
    <row r="599" spans="1:1" ht="14.5" x14ac:dyDescent="0.35">
      <c r="A599" s="89"/>
    </row>
    <row r="600" spans="1:1" ht="14.5" x14ac:dyDescent="0.35">
      <c r="A600" s="89"/>
    </row>
    <row r="601" spans="1:1" ht="14.5" x14ac:dyDescent="0.35">
      <c r="A601" s="89"/>
    </row>
    <row r="602" spans="1:1" ht="14.5" x14ac:dyDescent="0.35">
      <c r="A602" s="89"/>
    </row>
    <row r="603" spans="1:1" ht="14.5" x14ac:dyDescent="0.35">
      <c r="A603" s="89"/>
    </row>
    <row r="604" spans="1:1" ht="14.5" x14ac:dyDescent="0.35">
      <c r="A604" s="89"/>
    </row>
    <row r="605" spans="1:1" ht="14.5" x14ac:dyDescent="0.35">
      <c r="A605" s="89"/>
    </row>
    <row r="606" spans="1:1" ht="14.5" x14ac:dyDescent="0.35">
      <c r="A606" s="89"/>
    </row>
    <row r="607" spans="1:1" ht="14.5" x14ac:dyDescent="0.35">
      <c r="A607" s="89"/>
    </row>
    <row r="608" spans="1:1" ht="14.5" x14ac:dyDescent="0.35">
      <c r="A608" s="89"/>
    </row>
    <row r="609" spans="1:1" ht="14.5" x14ac:dyDescent="0.35">
      <c r="A609" s="89"/>
    </row>
    <row r="610" spans="1:1" ht="14.5" x14ac:dyDescent="0.35">
      <c r="A610" s="89"/>
    </row>
    <row r="611" spans="1:1" ht="14.5" x14ac:dyDescent="0.35">
      <c r="A611" s="89"/>
    </row>
    <row r="612" spans="1:1" ht="14.5" x14ac:dyDescent="0.35">
      <c r="A612" s="89"/>
    </row>
    <row r="613" spans="1:1" ht="14.5" x14ac:dyDescent="0.35">
      <c r="A613" s="89"/>
    </row>
    <row r="614" spans="1:1" ht="14.5" x14ac:dyDescent="0.35">
      <c r="A614" s="89"/>
    </row>
    <row r="615" spans="1:1" ht="14.5" x14ac:dyDescent="0.35">
      <c r="A615" s="89"/>
    </row>
    <row r="616" spans="1:1" ht="14.5" x14ac:dyDescent="0.35">
      <c r="A616" s="89"/>
    </row>
    <row r="617" spans="1:1" ht="14.5" x14ac:dyDescent="0.35">
      <c r="A617" s="89"/>
    </row>
    <row r="618" spans="1:1" ht="14.5" x14ac:dyDescent="0.35">
      <c r="A618" s="89"/>
    </row>
    <row r="619" spans="1:1" ht="14.5" x14ac:dyDescent="0.35">
      <c r="A619" s="89"/>
    </row>
    <row r="620" spans="1:1" ht="14.5" x14ac:dyDescent="0.35">
      <c r="A620" s="89"/>
    </row>
    <row r="621" spans="1:1" ht="14.5" x14ac:dyDescent="0.35">
      <c r="A621" s="89"/>
    </row>
    <row r="622" spans="1:1" ht="14.5" x14ac:dyDescent="0.35">
      <c r="A622" s="89"/>
    </row>
    <row r="623" spans="1:1" ht="14.5" x14ac:dyDescent="0.35">
      <c r="A623" s="89"/>
    </row>
    <row r="624" spans="1:1" ht="14.5" x14ac:dyDescent="0.35">
      <c r="A624" s="89"/>
    </row>
    <row r="625" spans="1:1" ht="14.5" x14ac:dyDescent="0.35">
      <c r="A625" s="89"/>
    </row>
    <row r="626" spans="1:1" ht="14.5" x14ac:dyDescent="0.35">
      <c r="A626" s="89"/>
    </row>
    <row r="627" spans="1:1" ht="14.5" x14ac:dyDescent="0.35">
      <c r="A627" s="89"/>
    </row>
    <row r="628" spans="1:1" ht="14.5" x14ac:dyDescent="0.35">
      <c r="A628" s="89"/>
    </row>
    <row r="629" spans="1:1" ht="14.5" x14ac:dyDescent="0.35">
      <c r="A629" s="89"/>
    </row>
    <row r="630" spans="1:1" ht="14.5" x14ac:dyDescent="0.35">
      <c r="A630" s="89"/>
    </row>
    <row r="631" spans="1:1" ht="14.5" x14ac:dyDescent="0.35">
      <c r="A631" s="89"/>
    </row>
    <row r="632" spans="1:1" ht="14.5" x14ac:dyDescent="0.35">
      <c r="A632" s="89"/>
    </row>
    <row r="633" spans="1:1" ht="14.5" x14ac:dyDescent="0.35">
      <c r="A633" s="89"/>
    </row>
    <row r="634" spans="1:1" ht="14.5" x14ac:dyDescent="0.35">
      <c r="A634" s="89"/>
    </row>
    <row r="635" spans="1:1" ht="14.5" x14ac:dyDescent="0.35">
      <c r="A635" s="89"/>
    </row>
    <row r="636" spans="1:1" ht="14.5" x14ac:dyDescent="0.35">
      <c r="A636" s="89"/>
    </row>
    <row r="637" spans="1:1" ht="14.5" x14ac:dyDescent="0.35">
      <c r="A637" s="89"/>
    </row>
    <row r="638" spans="1:1" ht="14.5" x14ac:dyDescent="0.35">
      <c r="A638" s="89"/>
    </row>
    <row r="639" spans="1:1" ht="14.5" x14ac:dyDescent="0.35">
      <c r="A639" s="89"/>
    </row>
    <row r="640" spans="1:1" ht="14.5" x14ac:dyDescent="0.35">
      <c r="A640" s="89"/>
    </row>
    <row r="641" spans="1:1" ht="14.5" x14ac:dyDescent="0.35">
      <c r="A641" s="89"/>
    </row>
    <row r="642" spans="1:1" ht="14.5" x14ac:dyDescent="0.35">
      <c r="A642" s="89"/>
    </row>
    <row r="643" spans="1:1" ht="14.5" x14ac:dyDescent="0.35">
      <c r="A643" s="89"/>
    </row>
    <row r="644" spans="1:1" ht="14.5" x14ac:dyDescent="0.35">
      <c r="A644" s="89"/>
    </row>
    <row r="645" spans="1:1" ht="14.5" x14ac:dyDescent="0.35">
      <c r="A645" s="89"/>
    </row>
    <row r="646" spans="1:1" ht="14.5" x14ac:dyDescent="0.35">
      <c r="A646" s="89"/>
    </row>
    <row r="647" spans="1:1" ht="14.5" x14ac:dyDescent="0.35">
      <c r="A647" s="89"/>
    </row>
    <row r="648" spans="1:1" ht="14.5" x14ac:dyDescent="0.35">
      <c r="A648" s="89"/>
    </row>
    <row r="649" spans="1:1" ht="14.5" x14ac:dyDescent="0.35">
      <c r="A649" s="89"/>
    </row>
    <row r="650" spans="1:1" ht="14.5" x14ac:dyDescent="0.35">
      <c r="A650" s="89"/>
    </row>
    <row r="651" spans="1:1" ht="14.5" x14ac:dyDescent="0.35">
      <c r="A651" s="89"/>
    </row>
    <row r="652" spans="1:1" ht="14.5" x14ac:dyDescent="0.35">
      <c r="A652" s="89"/>
    </row>
    <row r="653" spans="1:1" ht="14.5" x14ac:dyDescent="0.35">
      <c r="A653" s="89"/>
    </row>
    <row r="654" spans="1:1" ht="14.5" x14ac:dyDescent="0.35">
      <c r="A654" s="89"/>
    </row>
    <row r="655" spans="1:1" ht="14.5" x14ac:dyDescent="0.35">
      <c r="A655" s="89"/>
    </row>
    <row r="656" spans="1:1" ht="14.5" x14ac:dyDescent="0.35">
      <c r="A656" s="89"/>
    </row>
    <row r="657" spans="1:1" ht="14.5" x14ac:dyDescent="0.35">
      <c r="A657" s="89"/>
    </row>
    <row r="658" spans="1:1" ht="14.5" x14ac:dyDescent="0.35">
      <c r="A658" s="89"/>
    </row>
    <row r="659" spans="1:1" ht="14.5" x14ac:dyDescent="0.35">
      <c r="A659" s="89"/>
    </row>
    <row r="660" spans="1:1" ht="14.5" x14ac:dyDescent="0.35">
      <c r="A660" s="89"/>
    </row>
    <row r="661" spans="1:1" ht="14.5" x14ac:dyDescent="0.35">
      <c r="A661" s="89"/>
    </row>
    <row r="662" spans="1:1" ht="14.5" x14ac:dyDescent="0.35">
      <c r="A662" s="89"/>
    </row>
    <row r="663" spans="1:1" ht="14.5" x14ac:dyDescent="0.35">
      <c r="A663" s="89"/>
    </row>
    <row r="664" spans="1:1" ht="14.5" x14ac:dyDescent="0.35">
      <c r="A664" s="89"/>
    </row>
    <row r="665" spans="1:1" ht="14.5" x14ac:dyDescent="0.35">
      <c r="A665" s="89"/>
    </row>
    <row r="666" spans="1:1" ht="14.5" x14ac:dyDescent="0.35">
      <c r="A666" s="89"/>
    </row>
    <row r="667" spans="1:1" ht="14.5" x14ac:dyDescent="0.35">
      <c r="A667" s="89"/>
    </row>
    <row r="668" spans="1:1" ht="14.5" x14ac:dyDescent="0.35">
      <c r="A668" s="89"/>
    </row>
    <row r="669" spans="1:1" ht="14.5" x14ac:dyDescent="0.35">
      <c r="A669" s="89"/>
    </row>
    <row r="670" spans="1:1" ht="14.5" x14ac:dyDescent="0.35">
      <c r="A670" s="89"/>
    </row>
    <row r="671" spans="1:1" ht="14.5" x14ac:dyDescent="0.35">
      <c r="A671" s="89"/>
    </row>
    <row r="672" spans="1:1" ht="14.5" x14ac:dyDescent="0.35">
      <c r="A672" s="89"/>
    </row>
    <row r="673" spans="1:1" ht="14.5" x14ac:dyDescent="0.35">
      <c r="A673" s="89"/>
    </row>
    <row r="674" spans="1:1" ht="14.5" x14ac:dyDescent="0.35">
      <c r="A674" s="89"/>
    </row>
    <row r="675" spans="1:1" ht="14.5" x14ac:dyDescent="0.35">
      <c r="A675" s="89"/>
    </row>
    <row r="676" spans="1:1" ht="14.5" x14ac:dyDescent="0.35">
      <c r="A676" s="89"/>
    </row>
    <row r="677" spans="1:1" ht="14.5" x14ac:dyDescent="0.35">
      <c r="A677" s="89"/>
    </row>
    <row r="678" spans="1:1" ht="14.5" x14ac:dyDescent="0.35">
      <c r="A678" s="89"/>
    </row>
    <row r="679" spans="1:1" ht="14.5" x14ac:dyDescent="0.35">
      <c r="A679" s="89"/>
    </row>
    <row r="680" spans="1:1" ht="14.5" x14ac:dyDescent="0.35">
      <c r="A680" s="89"/>
    </row>
    <row r="681" spans="1:1" ht="14.5" x14ac:dyDescent="0.35">
      <c r="A681" s="89"/>
    </row>
    <row r="682" spans="1:1" ht="14.5" x14ac:dyDescent="0.35">
      <c r="A682" s="89"/>
    </row>
    <row r="683" spans="1:1" ht="14.5" x14ac:dyDescent="0.35">
      <c r="A683" s="89"/>
    </row>
    <row r="684" spans="1:1" ht="14.5" x14ac:dyDescent="0.35">
      <c r="A684" s="89"/>
    </row>
    <row r="685" spans="1:1" ht="14.5" x14ac:dyDescent="0.35">
      <c r="A685" s="89"/>
    </row>
    <row r="686" spans="1:1" ht="14.5" x14ac:dyDescent="0.35">
      <c r="A686" s="89"/>
    </row>
    <row r="687" spans="1:1" ht="14.5" x14ac:dyDescent="0.35">
      <c r="A687" s="89"/>
    </row>
    <row r="688" spans="1:1" ht="14.5" x14ac:dyDescent="0.35">
      <c r="A688" s="89"/>
    </row>
    <row r="689" spans="1:1" ht="14.5" x14ac:dyDescent="0.35">
      <c r="A689" s="89"/>
    </row>
    <row r="690" spans="1:1" ht="14.5" x14ac:dyDescent="0.35">
      <c r="A690" s="89"/>
    </row>
    <row r="691" spans="1:1" ht="14.5" x14ac:dyDescent="0.35">
      <c r="A691" s="89"/>
    </row>
    <row r="692" spans="1:1" ht="14.5" x14ac:dyDescent="0.35">
      <c r="A692" s="89"/>
    </row>
    <row r="693" spans="1:1" ht="14.5" x14ac:dyDescent="0.35">
      <c r="A693" s="89"/>
    </row>
    <row r="694" spans="1:1" ht="14.5" x14ac:dyDescent="0.35">
      <c r="A694" s="89"/>
    </row>
    <row r="695" spans="1:1" ht="14.5" x14ac:dyDescent="0.35">
      <c r="A695" s="89"/>
    </row>
    <row r="696" spans="1:1" ht="14.5" x14ac:dyDescent="0.35">
      <c r="A696" s="89"/>
    </row>
    <row r="697" spans="1:1" ht="14.5" x14ac:dyDescent="0.35">
      <c r="A697" s="89"/>
    </row>
    <row r="698" spans="1:1" ht="14.5" x14ac:dyDescent="0.35">
      <c r="A698" s="89"/>
    </row>
    <row r="699" spans="1:1" ht="14.5" x14ac:dyDescent="0.35">
      <c r="A699" s="89"/>
    </row>
    <row r="700" spans="1:1" ht="14.5" x14ac:dyDescent="0.35">
      <c r="A700" s="89"/>
    </row>
    <row r="701" spans="1:1" ht="14.5" x14ac:dyDescent="0.35">
      <c r="A701" s="89"/>
    </row>
    <row r="702" spans="1:1" ht="14.5" x14ac:dyDescent="0.35">
      <c r="A702" s="89"/>
    </row>
    <row r="703" spans="1:1" ht="14.5" x14ac:dyDescent="0.35">
      <c r="A703" s="89"/>
    </row>
    <row r="704" spans="1:1" ht="14.5" x14ac:dyDescent="0.35">
      <c r="A704" s="89"/>
    </row>
    <row r="705" spans="1:1" ht="14.5" x14ac:dyDescent="0.35">
      <c r="A705" s="89"/>
    </row>
    <row r="706" spans="1:1" ht="14.5" x14ac:dyDescent="0.35">
      <c r="A706" s="89"/>
    </row>
    <row r="707" spans="1:1" ht="14.5" x14ac:dyDescent="0.35">
      <c r="A707" s="89"/>
    </row>
    <row r="708" spans="1:1" ht="14.5" x14ac:dyDescent="0.35">
      <c r="A708" s="89"/>
    </row>
    <row r="709" spans="1:1" ht="14.5" x14ac:dyDescent="0.35">
      <c r="A709" s="89"/>
    </row>
    <row r="710" spans="1:1" ht="14.5" x14ac:dyDescent="0.35">
      <c r="A710" s="89"/>
    </row>
    <row r="711" spans="1:1" ht="14.5" x14ac:dyDescent="0.35">
      <c r="A711" s="89"/>
    </row>
    <row r="712" spans="1:1" ht="14.5" x14ac:dyDescent="0.35">
      <c r="A712" s="89"/>
    </row>
    <row r="713" spans="1:1" ht="14.5" x14ac:dyDescent="0.35">
      <c r="A713" s="89"/>
    </row>
    <row r="714" spans="1:1" ht="14.5" x14ac:dyDescent="0.35">
      <c r="A714" s="89"/>
    </row>
    <row r="715" spans="1:1" ht="14.5" x14ac:dyDescent="0.35">
      <c r="A715" s="89"/>
    </row>
    <row r="716" spans="1:1" ht="14.5" x14ac:dyDescent="0.35">
      <c r="A716" s="89"/>
    </row>
    <row r="717" spans="1:1" ht="14.5" x14ac:dyDescent="0.35">
      <c r="A717" s="89"/>
    </row>
    <row r="718" spans="1:1" ht="14.5" x14ac:dyDescent="0.35">
      <c r="A718" s="89"/>
    </row>
    <row r="719" spans="1:1" ht="14.5" x14ac:dyDescent="0.35">
      <c r="A719" s="89"/>
    </row>
    <row r="720" spans="1:1" ht="14.5" x14ac:dyDescent="0.35">
      <c r="A720" s="89"/>
    </row>
    <row r="721" spans="1:1" ht="14.5" x14ac:dyDescent="0.35">
      <c r="A721" s="89"/>
    </row>
    <row r="722" spans="1:1" ht="14.5" x14ac:dyDescent="0.35">
      <c r="A722" s="89"/>
    </row>
    <row r="723" spans="1:1" ht="14.5" x14ac:dyDescent="0.35">
      <c r="A723" s="89"/>
    </row>
    <row r="724" spans="1:1" ht="14.5" x14ac:dyDescent="0.35">
      <c r="A724" s="89"/>
    </row>
    <row r="725" spans="1:1" ht="14.5" x14ac:dyDescent="0.35">
      <c r="A725" s="89"/>
    </row>
    <row r="726" spans="1:1" ht="14.5" x14ac:dyDescent="0.35">
      <c r="A726" s="89"/>
    </row>
    <row r="727" spans="1:1" ht="14.5" x14ac:dyDescent="0.35">
      <c r="A727" s="89"/>
    </row>
    <row r="728" spans="1:1" ht="14.5" x14ac:dyDescent="0.35">
      <c r="A728" s="89"/>
    </row>
    <row r="729" spans="1:1" ht="14.5" x14ac:dyDescent="0.35">
      <c r="A729" s="89"/>
    </row>
    <row r="730" spans="1:1" ht="14.5" x14ac:dyDescent="0.35">
      <c r="A730" s="89"/>
    </row>
    <row r="731" spans="1:1" ht="14.5" x14ac:dyDescent="0.35">
      <c r="A731" s="89"/>
    </row>
    <row r="732" spans="1:1" ht="14.5" x14ac:dyDescent="0.35">
      <c r="A732" s="89"/>
    </row>
    <row r="733" spans="1:1" ht="14.5" x14ac:dyDescent="0.35">
      <c r="A733" s="89"/>
    </row>
    <row r="734" spans="1:1" ht="14.5" x14ac:dyDescent="0.35">
      <c r="A734" s="89"/>
    </row>
    <row r="735" spans="1:1" ht="14.5" x14ac:dyDescent="0.35">
      <c r="A735" s="89"/>
    </row>
    <row r="736" spans="1:1" ht="14.5" x14ac:dyDescent="0.35">
      <c r="A736" s="89"/>
    </row>
    <row r="737" spans="1:1" ht="14.5" x14ac:dyDescent="0.35">
      <c r="A737" s="89"/>
    </row>
    <row r="738" spans="1:1" ht="14.5" x14ac:dyDescent="0.35">
      <c r="A738" s="89"/>
    </row>
    <row r="739" spans="1:1" ht="14.5" x14ac:dyDescent="0.35">
      <c r="A739" s="89"/>
    </row>
    <row r="740" spans="1:1" ht="14.5" x14ac:dyDescent="0.35">
      <c r="A740" s="89"/>
    </row>
    <row r="741" spans="1:1" ht="14.5" x14ac:dyDescent="0.35">
      <c r="A741" s="89"/>
    </row>
    <row r="742" spans="1:1" ht="14.5" x14ac:dyDescent="0.35">
      <c r="A742" s="89"/>
    </row>
    <row r="743" spans="1:1" ht="14.5" x14ac:dyDescent="0.35">
      <c r="A743" s="89"/>
    </row>
    <row r="744" spans="1:1" ht="14.5" x14ac:dyDescent="0.35">
      <c r="A744" s="89"/>
    </row>
    <row r="745" spans="1:1" ht="14.5" x14ac:dyDescent="0.35">
      <c r="A745" s="89"/>
    </row>
    <row r="746" spans="1:1" ht="14.5" x14ac:dyDescent="0.35">
      <c r="A746" s="89"/>
    </row>
    <row r="747" spans="1:1" ht="14.5" x14ac:dyDescent="0.35">
      <c r="A747" s="89"/>
    </row>
    <row r="748" spans="1:1" ht="14.5" x14ac:dyDescent="0.35">
      <c r="A748" s="89"/>
    </row>
    <row r="749" spans="1:1" ht="14.5" x14ac:dyDescent="0.35">
      <c r="A749" s="89"/>
    </row>
    <row r="750" spans="1:1" ht="14.5" x14ac:dyDescent="0.35">
      <c r="A750" s="89"/>
    </row>
    <row r="751" spans="1:1" ht="14.5" x14ac:dyDescent="0.35">
      <c r="A751" s="89"/>
    </row>
    <row r="752" spans="1:1" ht="14.5" x14ac:dyDescent="0.35">
      <c r="A752" s="89"/>
    </row>
    <row r="753" spans="1:1" ht="14.5" x14ac:dyDescent="0.35">
      <c r="A753" s="89"/>
    </row>
    <row r="754" spans="1:1" ht="14.5" x14ac:dyDescent="0.35">
      <c r="A754" s="89"/>
    </row>
    <row r="755" spans="1:1" ht="14.5" x14ac:dyDescent="0.35">
      <c r="A755" s="89"/>
    </row>
    <row r="756" spans="1:1" ht="14.5" x14ac:dyDescent="0.35">
      <c r="A756" s="89"/>
    </row>
    <row r="757" spans="1:1" ht="14.5" x14ac:dyDescent="0.35">
      <c r="A757" s="89"/>
    </row>
    <row r="758" spans="1:1" ht="14.5" x14ac:dyDescent="0.35">
      <c r="A758" s="89"/>
    </row>
    <row r="759" spans="1:1" ht="14.5" x14ac:dyDescent="0.35">
      <c r="A759" s="89"/>
    </row>
    <row r="760" spans="1:1" ht="14.5" x14ac:dyDescent="0.35">
      <c r="A760" s="89"/>
    </row>
    <row r="761" spans="1:1" ht="14.5" x14ac:dyDescent="0.35">
      <c r="A761" s="89"/>
    </row>
    <row r="762" spans="1:1" ht="14.5" x14ac:dyDescent="0.35">
      <c r="A762" s="89"/>
    </row>
    <row r="763" spans="1:1" ht="14.5" x14ac:dyDescent="0.35">
      <c r="A763" s="89"/>
    </row>
    <row r="764" spans="1:1" ht="14.5" x14ac:dyDescent="0.35">
      <c r="A764" s="89"/>
    </row>
    <row r="765" spans="1:1" ht="14.5" x14ac:dyDescent="0.35">
      <c r="A765" s="89"/>
    </row>
    <row r="766" spans="1:1" ht="14.5" x14ac:dyDescent="0.35">
      <c r="A766" s="89"/>
    </row>
    <row r="767" spans="1:1" ht="14.5" x14ac:dyDescent="0.35">
      <c r="A767" s="89"/>
    </row>
    <row r="768" spans="1:1" ht="14.5" x14ac:dyDescent="0.35">
      <c r="A768" s="89"/>
    </row>
    <row r="769" spans="1:1" ht="14.5" x14ac:dyDescent="0.35">
      <c r="A769" s="89"/>
    </row>
    <row r="770" spans="1:1" ht="14.5" x14ac:dyDescent="0.35">
      <c r="A770" s="89"/>
    </row>
    <row r="771" spans="1:1" ht="14.5" x14ac:dyDescent="0.35">
      <c r="A771" s="89"/>
    </row>
    <row r="772" spans="1:1" ht="14.5" x14ac:dyDescent="0.35">
      <c r="A772" s="89"/>
    </row>
    <row r="773" spans="1:1" ht="14.5" x14ac:dyDescent="0.35">
      <c r="A773" s="89"/>
    </row>
    <row r="774" spans="1:1" ht="14.5" x14ac:dyDescent="0.35">
      <c r="A774" s="89"/>
    </row>
    <row r="775" spans="1:1" ht="14.5" x14ac:dyDescent="0.35">
      <c r="A775" s="89"/>
    </row>
    <row r="776" spans="1:1" ht="14.5" x14ac:dyDescent="0.35">
      <c r="A776" s="89"/>
    </row>
    <row r="777" spans="1:1" ht="14.5" x14ac:dyDescent="0.35">
      <c r="A777" s="89"/>
    </row>
    <row r="778" spans="1:1" ht="14.5" x14ac:dyDescent="0.35">
      <c r="A778" s="89"/>
    </row>
    <row r="779" spans="1:1" ht="14.5" x14ac:dyDescent="0.35">
      <c r="A779" s="89"/>
    </row>
    <row r="780" spans="1:1" ht="14.5" x14ac:dyDescent="0.35">
      <c r="A780" s="89"/>
    </row>
    <row r="781" spans="1:1" ht="14.5" x14ac:dyDescent="0.35">
      <c r="A781" s="89"/>
    </row>
    <row r="782" spans="1:1" ht="14.5" x14ac:dyDescent="0.35">
      <c r="A782" s="89"/>
    </row>
    <row r="783" spans="1:1" ht="14.5" x14ac:dyDescent="0.35">
      <c r="A783" s="89"/>
    </row>
    <row r="784" spans="1:1" ht="14.5" x14ac:dyDescent="0.35">
      <c r="A784" s="89"/>
    </row>
    <row r="785" spans="1:1" ht="14.5" x14ac:dyDescent="0.35">
      <c r="A785" s="89"/>
    </row>
    <row r="786" spans="1:1" ht="14.5" x14ac:dyDescent="0.35">
      <c r="A786" s="89"/>
    </row>
    <row r="787" spans="1:1" ht="14.5" x14ac:dyDescent="0.35">
      <c r="A787" s="89"/>
    </row>
    <row r="788" spans="1:1" ht="14.5" x14ac:dyDescent="0.35">
      <c r="A788" s="89"/>
    </row>
    <row r="789" spans="1:1" ht="14.5" x14ac:dyDescent="0.35">
      <c r="A789" s="89"/>
    </row>
    <row r="790" spans="1:1" ht="14.5" x14ac:dyDescent="0.35">
      <c r="A790" s="89"/>
    </row>
    <row r="791" spans="1:1" ht="14.5" x14ac:dyDescent="0.35">
      <c r="A791" s="89"/>
    </row>
    <row r="792" spans="1:1" ht="14.5" x14ac:dyDescent="0.35">
      <c r="A792" s="89"/>
    </row>
    <row r="793" spans="1:1" ht="14.5" x14ac:dyDescent="0.35">
      <c r="A793" s="89"/>
    </row>
    <row r="794" spans="1:1" ht="14.5" x14ac:dyDescent="0.35">
      <c r="A794" s="89"/>
    </row>
    <row r="795" spans="1:1" ht="14.5" x14ac:dyDescent="0.35">
      <c r="A795" s="89"/>
    </row>
    <row r="796" spans="1:1" ht="14.5" x14ac:dyDescent="0.35">
      <c r="A796" s="89"/>
    </row>
    <row r="797" spans="1:1" ht="14.5" x14ac:dyDescent="0.35">
      <c r="A797" s="89"/>
    </row>
    <row r="798" spans="1:1" ht="14.5" x14ac:dyDescent="0.35">
      <c r="A798" s="89"/>
    </row>
    <row r="799" spans="1:1" ht="14.5" x14ac:dyDescent="0.35">
      <c r="A799" s="89"/>
    </row>
    <row r="800" spans="1:1" ht="14.5" x14ac:dyDescent="0.35">
      <c r="A800" s="89"/>
    </row>
    <row r="801" spans="1:1" ht="14.5" x14ac:dyDescent="0.35">
      <c r="A801" s="89"/>
    </row>
    <row r="802" spans="1:1" ht="14.5" x14ac:dyDescent="0.35">
      <c r="A802" s="89"/>
    </row>
    <row r="803" spans="1:1" ht="14.5" x14ac:dyDescent="0.35">
      <c r="A803" s="89"/>
    </row>
    <row r="804" spans="1:1" ht="14.5" x14ac:dyDescent="0.35">
      <c r="A804" s="89"/>
    </row>
    <row r="805" spans="1:1" ht="14.5" x14ac:dyDescent="0.35">
      <c r="A805" s="89"/>
    </row>
    <row r="806" spans="1:1" ht="14.5" x14ac:dyDescent="0.35">
      <c r="A806" s="89"/>
    </row>
    <row r="807" spans="1:1" ht="14.5" x14ac:dyDescent="0.35">
      <c r="A807" s="89"/>
    </row>
    <row r="808" spans="1:1" ht="14.5" x14ac:dyDescent="0.35">
      <c r="A808" s="89"/>
    </row>
    <row r="809" spans="1:1" ht="14.5" x14ac:dyDescent="0.35">
      <c r="A809" s="89"/>
    </row>
    <row r="810" spans="1:1" ht="14.5" x14ac:dyDescent="0.35">
      <c r="A810" s="89"/>
    </row>
    <row r="811" spans="1:1" ht="14.5" x14ac:dyDescent="0.35">
      <c r="A811" s="89"/>
    </row>
    <row r="812" spans="1:1" ht="14.5" x14ac:dyDescent="0.35">
      <c r="A812" s="89"/>
    </row>
    <row r="813" spans="1:1" ht="14.5" x14ac:dyDescent="0.35">
      <c r="A813" s="89"/>
    </row>
    <row r="814" spans="1:1" ht="14.5" x14ac:dyDescent="0.35">
      <c r="A814" s="89"/>
    </row>
    <row r="815" spans="1:1" ht="14.5" x14ac:dyDescent="0.35">
      <c r="A815" s="89"/>
    </row>
    <row r="816" spans="1:1" ht="14.5" x14ac:dyDescent="0.35">
      <c r="A816" s="89"/>
    </row>
    <row r="817" spans="1:1" ht="14.5" x14ac:dyDescent="0.35">
      <c r="A817" s="89"/>
    </row>
    <row r="818" spans="1:1" ht="14.5" x14ac:dyDescent="0.35">
      <c r="A818" s="89"/>
    </row>
    <row r="819" spans="1:1" ht="14.5" x14ac:dyDescent="0.35">
      <c r="A819" s="89"/>
    </row>
    <row r="820" spans="1:1" ht="14.5" x14ac:dyDescent="0.35">
      <c r="A820" s="89"/>
    </row>
    <row r="821" spans="1:1" ht="14.5" x14ac:dyDescent="0.35">
      <c r="A821" s="89"/>
    </row>
    <row r="822" spans="1:1" ht="14.5" x14ac:dyDescent="0.35">
      <c r="A822" s="89"/>
    </row>
    <row r="823" spans="1:1" ht="14.5" x14ac:dyDescent="0.35">
      <c r="A823" s="89"/>
    </row>
    <row r="824" spans="1:1" ht="14.5" x14ac:dyDescent="0.35">
      <c r="A824" s="89"/>
    </row>
    <row r="825" spans="1:1" ht="14.5" x14ac:dyDescent="0.35">
      <c r="A825" s="89"/>
    </row>
    <row r="826" spans="1:1" ht="14.5" x14ac:dyDescent="0.35">
      <c r="A826" s="89"/>
    </row>
    <row r="827" spans="1:1" ht="14.5" x14ac:dyDescent="0.35">
      <c r="A827" s="89"/>
    </row>
    <row r="828" spans="1:1" ht="14.5" x14ac:dyDescent="0.35">
      <c r="A828" s="89"/>
    </row>
    <row r="829" spans="1:1" ht="14.5" x14ac:dyDescent="0.35">
      <c r="A829" s="89"/>
    </row>
    <row r="830" spans="1:1" ht="14.5" x14ac:dyDescent="0.35">
      <c r="A830" s="89"/>
    </row>
    <row r="831" spans="1:1" ht="14.5" x14ac:dyDescent="0.35">
      <c r="A831" s="89"/>
    </row>
    <row r="832" spans="1:1" ht="14.5" x14ac:dyDescent="0.35">
      <c r="A832" s="89"/>
    </row>
    <row r="833" spans="1:1" ht="14.5" x14ac:dyDescent="0.35">
      <c r="A833" s="89"/>
    </row>
    <row r="834" spans="1:1" ht="14.5" x14ac:dyDescent="0.35">
      <c r="A834" s="89"/>
    </row>
    <row r="835" spans="1:1" ht="14.5" x14ac:dyDescent="0.35">
      <c r="A835" s="89"/>
    </row>
    <row r="836" spans="1:1" ht="14.5" x14ac:dyDescent="0.35">
      <c r="A836" s="89"/>
    </row>
    <row r="837" spans="1:1" ht="14.5" x14ac:dyDescent="0.35">
      <c r="A837" s="89"/>
    </row>
    <row r="838" spans="1:1" ht="14.5" x14ac:dyDescent="0.35">
      <c r="A838" s="89"/>
    </row>
    <row r="839" spans="1:1" ht="14.5" x14ac:dyDescent="0.35">
      <c r="A839" s="89"/>
    </row>
    <row r="840" spans="1:1" ht="14.5" x14ac:dyDescent="0.35">
      <c r="A840" s="89"/>
    </row>
    <row r="841" spans="1:1" ht="14.5" x14ac:dyDescent="0.35">
      <c r="A841" s="89"/>
    </row>
    <row r="842" spans="1:1" ht="14.5" x14ac:dyDescent="0.35">
      <c r="A842" s="89"/>
    </row>
    <row r="843" spans="1:1" ht="14.5" x14ac:dyDescent="0.35">
      <c r="A843" s="89"/>
    </row>
    <row r="844" spans="1:1" ht="14.5" x14ac:dyDescent="0.35">
      <c r="A844" s="89"/>
    </row>
    <row r="845" spans="1:1" ht="14.5" x14ac:dyDescent="0.35">
      <c r="A845" s="89"/>
    </row>
    <row r="846" spans="1:1" ht="14.5" x14ac:dyDescent="0.35">
      <c r="A846" s="89"/>
    </row>
    <row r="847" spans="1:1" ht="14.5" x14ac:dyDescent="0.35">
      <c r="A847" s="89"/>
    </row>
    <row r="848" spans="1:1" ht="14.5" x14ac:dyDescent="0.35">
      <c r="A848" s="89"/>
    </row>
    <row r="849" spans="1:1" ht="14.5" x14ac:dyDescent="0.35">
      <c r="A849" s="89"/>
    </row>
    <row r="850" spans="1:1" ht="14.5" x14ac:dyDescent="0.35">
      <c r="A850" s="89"/>
    </row>
    <row r="851" spans="1:1" ht="14.5" x14ac:dyDescent="0.35">
      <c r="A851" s="89"/>
    </row>
    <row r="852" spans="1:1" ht="14.5" x14ac:dyDescent="0.35">
      <c r="A852" s="89"/>
    </row>
    <row r="853" spans="1:1" ht="14.5" x14ac:dyDescent="0.35">
      <c r="A853" s="89"/>
    </row>
    <row r="854" spans="1:1" ht="14.5" x14ac:dyDescent="0.35">
      <c r="A854" s="89"/>
    </row>
    <row r="855" spans="1:1" ht="14.5" x14ac:dyDescent="0.35">
      <c r="A855" s="89"/>
    </row>
    <row r="856" spans="1:1" ht="14.5" x14ac:dyDescent="0.35">
      <c r="A856" s="89"/>
    </row>
    <row r="857" spans="1:1" ht="14.5" x14ac:dyDescent="0.35">
      <c r="A857" s="89"/>
    </row>
    <row r="858" spans="1:1" ht="14.5" x14ac:dyDescent="0.35">
      <c r="A858" s="89"/>
    </row>
    <row r="859" spans="1:1" ht="14.5" x14ac:dyDescent="0.35">
      <c r="A859" s="89"/>
    </row>
    <row r="860" spans="1:1" ht="14.5" x14ac:dyDescent="0.35">
      <c r="A860" s="89"/>
    </row>
    <row r="861" spans="1:1" ht="14.5" x14ac:dyDescent="0.35">
      <c r="A861" s="89"/>
    </row>
    <row r="862" spans="1:1" ht="14.5" x14ac:dyDescent="0.35">
      <c r="A862" s="89"/>
    </row>
    <row r="863" spans="1:1" ht="14.5" x14ac:dyDescent="0.35">
      <c r="A863" s="89"/>
    </row>
    <row r="864" spans="1:1" ht="14.5" x14ac:dyDescent="0.35">
      <c r="A864" s="89"/>
    </row>
    <row r="865" spans="1:1" ht="14.5" x14ac:dyDescent="0.35">
      <c r="A865" s="89"/>
    </row>
    <row r="866" spans="1:1" ht="14.5" x14ac:dyDescent="0.35">
      <c r="A866" s="89"/>
    </row>
    <row r="867" spans="1:1" ht="14.5" x14ac:dyDescent="0.35">
      <c r="A867" s="89"/>
    </row>
    <row r="868" spans="1:1" ht="14.5" x14ac:dyDescent="0.35">
      <c r="A868" s="89"/>
    </row>
    <row r="869" spans="1:1" ht="14.5" x14ac:dyDescent="0.35">
      <c r="A869" s="89"/>
    </row>
    <row r="870" spans="1:1" ht="14.5" x14ac:dyDescent="0.35">
      <c r="A870" s="89"/>
    </row>
    <row r="871" spans="1:1" ht="14.5" x14ac:dyDescent="0.35">
      <c r="A871" s="89"/>
    </row>
    <row r="872" spans="1:1" ht="14.5" x14ac:dyDescent="0.35">
      <c r="A872" s="89"/>
    </row>
    <row r="873" spans="1:1" ht="14.5" x14ac:dyDescent="0.35">
      <c r="A873" s="89"/>
    </row>
    <row r="874" spans="1:1" ht="14.5" x14ac:dyDescent="0.35">
      <c r="A874" s="89"/>
    </row>
    <row r="875" spans="1:1" ht="14.5" x14ac:dyDescent="0.35">
      <c r="A875" s="89"/>
    </row>
    <row r="876" spans="1:1" ht="14.5" x14ac:dyDescent="0.35">
      <c r="A876" s="89"/>
    </row>
    <row r="877" spans="1:1" ht="14.5" x14ac:dyDescent="0.35">
      <c r="A877" s="89"/>
    </row>
    <row r="878" spans="1:1" ht="14.5" x14ac:dyDescent="0.35">
      <c r="A878" s="89"/>
    </row>
    <row r="879" spans="1:1" ht="14.5" x14ac:dyDescent="0.35">
      <c r="A879" s="89"/>
    </row>
    <row r="880" spans="1:1" ht="14.5" x14ac:dyDescent="0.35">
      <c r="A880" s="89"/>
    </row>
    <row r="881" spans="1:1" ht="14.5" x14ac:dyDescent="0.35">
      <c r="A881" s="89"/>
    </row>
    <row r="882" spans="1:1" ht="14.5" x14ac:dyDescent="0.35">
      <c r="A882" s="89"/>
    </row>
    <row r="883" spans="1:1" ht="14.5" x14ac:dyDescent="0.35">
      <c r="A883" s="89"/>
    </row>
    <row r="884" spans="1:1" ht="14.5" x14ac:dyDescent="0.35">
      <c r="A884" s="89"/>
    </row>
    <row r="885" spans="1:1" ht="14.5" x14ac:dyDescent="0.35">
      <c r="A885" s="89"/>
    </row>
    <row r="886" spans="1:1" ht="14.5" x14ac:dyDescent="0.35">
      <c r="A886" s="89"/>
    </row>
    <row r="887" spans="1:1" ht="14.5" x14ac:dyDescent="0.35">
      <c r="A887" s="89"/>
    </row>
    <row r="888" spans="1:1" ht="14.5" x14ac:dyDescent="0.35">
      <c r="A888" s="89"/>
    </row>
    <row r="889" spans="1:1" ht="14.5" x14ac:dyDescent="0.35">
      <c r="A889" s="89"/>
    </row>
    <row r="890" spans="1:1" ht="14.5" x14ac:dyDescent="0.35">
      <c r="A890" s="89"/>
    </row>
    <row r="891" spans="1:1" ht="14.5" x14ac:dyDescent="0.35">
      <c r="A891" s="89"/>
    </row>
    <row r="892" spans="1:1" ht="14.5" x14ac:dyDescent="0.35">
      <c r="A892" s="89"/>
    </row>
    <row r="893" spans="1:1" ht="14.5" x14ac:dyDescent="0.35">
      <c r="A893" s="89"/>
    </row>
    <row r="894" spans="1:1" ht="14.5" x14ac:dyDescent="0.35">
      <c r="A894" s="89"/>
    </row>
    <row r="895" spans="1:1" ht="14.5" x14ac:dyDescent="0.35">
      <c r="A895" s="89"/>
    </row>
    <row r="896" spans="1:1" ht="14.5" x14ac:dyDescent="0.35">
      <c r="A896" s="89"/>
    </row>
    <row r="897" spans="1:1" ht="14.5" x14ac:dyDescent="0.35">
      <c r="A897" s="89"/>
    </row>
    <row r="898" spans="1:1" ht="14.5" x14ac:dyDescent="0.35">
      <c r="A898" s="89"/>
    </row>
    <row r="899" spans="1:1" ht="14.5" x14ac:dyDescent="0.35">
      <c r="A899" s="89"/>
    </row>
    <row r="900" spans="1:1" ht="14.5" x14ac:dyDescent="0.35">
      <c r="A900" s="89"/>
    </row>
    <row r="901" spans="1:1" ht="14.5" x14ac:dyDescent="0.35">
      <c r="A901" s="89"/>
    </row>
    <row r="902" spans="1:1" ht="14.5" x14ac:dyDescent="0.35">
      <c r="A902" s="89"/>
    </row>
    <row r="903" spans="1:1" ht="14.5" x14ac:dyDescent="0.35">
      <c r="A903" s="89"/>
    </row>
    <row r="904" spans="1:1" ht="14.5" x14ac:dyDescent="0.35">
      <c r="A904" s="89"/>
    </row>
    <row r="905" spans="1:1" ht="14.5" x14ac:dyDescent="0.35">
      <c r="A905" s="89"/>
    </row>
    <row r="906" spans="1:1" ht="14.5" x14ac:dyDescent="0.35">
      <c r="A906" s="89"/>
    </row>
    <row r="907" spans="1:1" ht="14.5" x14ac:dyDescent="0.35">
      <c r="A907" s="89"/>
    </row>
    <row r="908" spans="1:1" ht="14.5" x14ac:dyDescent="0.35">
      <c r="A908" s="89"/>
    </row>
    <row r="909" spans="1:1" ht="14.5" x14ac:dyDescent="0.35">
      <c r="A909" s="89"/>
    </row>
    <row r="910" spans="1:1" ht="14.5" x14ac:dyDescent="0.35">
      <c r="A910" s="89"/>
    </row>
    <row r="911" spans="1:1" ht="14.5" x14ac:dyDescent="0.35">
      <c r="A911" s="89"/>
    </row>
    <row r="912" spans="1:1" ht="14.5" x14ac:dyDescent="0.35">
      <c r="A912" s="89"/>
    </row>
    <row r="913" spans="1:1" ht="14.5" x14ac:dyDescent="0.35">
      <c r="A913" s="89"/>
    </row>
    <row r="914" spans="1:1" ht="14.5" x14ac:dyDescent="0.35">
      <c r="A914" s="89"/>
    </row>
    <row r="915" spans="1:1" ht="14.5" x14ac:dyDescent="0.35">
      <c r="A915" s="89"/>
    </row>
    <row r="916" spans="1:1" ht="14.5" x14ac:dyDescent="0.35">
      <c r="A916" s="89"/>
    </row>
    <row r="917" spans="1:1" ht="14.5" x14ac:dyDescent="0.35">
      <c r="A917" s="89"/>
    </row>
    <row r="918" spans="1:1" ht="14.5" x14ac:dyDescent="0.35">
      <c r="A918" s="89"/>
    </row>
    <row r="919" spans="1:1" ht="14.5" x14ac:dyDescent="0.35">
      <c r="A919" s="89"/>
    </row>
    <row r="920" spans="1:1" ht="14.5" x14ac:dyDescent="0.35">
      <c r="A920" s="89"/>
    </row>
    <row r="921" spans="1:1" ht="14.5" x14ac:dyDescent="0.35">
      <c r="A921" s="89"/>
    </row>
    <row r="922" spans="1:1" ht="14.5" x14ac:dyDescent="0.35">
      <c r="A922" s="89"/>
    </row>
    <row r="923" spans="1:1" ht="14.5" x14ac:dyDescent="0.35">
      <c r="A923" s="89"/>
    </row>
    <row r="924" spans="1:1" ht="14.5" x14ac:dyDescent="0.35">
      <c r="A924" s="89"/>
    </row>
    <row r="925" spans="1:1" ht="14.5" x14ac:dyDescent="0.35">
      <c r="A925" s="89"/>
    </row>
    <row r="926" spans="1:1" ht="14.5" x14ac:dyDescent="0.35">
      <c r="A926" s="89"/>
    </row>
    <row r="927" spans="1:1" ht="14.5" x14ac:dyDescent="0.35">
      <c r="A927" s="89"/>
    </row>
    <row r="928" spans="1:1" ht="14.5" x14ac:dyDescent="0.35">
      <c r="A928" s="89"/>
    </row>
    <row r="929" spans="1:1" ht="14.5" x14ac:dyDescent="0.35">
      <c r="A929" s="89"/>
    </row>
    <row r="930" spans="1:1" ht="14.5" x14ac:dyDescent="0.35">
      <c r="A930" s="89"/>
    </row>
    <row r="931" spans="1:1" ht="14.5" x14ac:dyDescent="0.35">
      <c r="A931" s="89"/>
    </row>
    <row r="932" spans="1:1" ht="14.5" x14ac:dyDescent="0.35">
      <c r="A932" s="89"/>
    </row>
    <row r="933" spans="1:1" ht="14.5" x14ac:dyDescent="0.35">
      <c r="A933" s="89"/>
    </row>
    <row r="934" spans="1:1" ht="14.5" x14ac:dyDescent="0.35">
      <c r="A934" s="89"/>
    </row>
    <row r="935" spans="1:1" ht="14.5" x14ac:dyDescent="0.35">
      <c r="A935" s="89"/>
    </row>
    <row r="936" spans="1:1" ht="14.5" x14ac:dyDescent="0.35">
      <c r="A936" s="89"/>
    </row>
    <row r="937" spans="1:1" ht="14.5" x14ac:dyDescent="0.35">
      <c r="A937" s="89"/>
    </row>
    <row r="938" spans="1:1" ht="14.5" x14ac:dyDescent="0.35">
      <c r="A938" s="89"/>
    </row>
    <row r="939" spans="1:1" ht="14.5" x14ac:dyDescent="0.35">
      <c r="A939" s="89"/>
    </row>
    <row r="940" spans="1:1" ht="14.5" x14ac:dyDescent="0.35">
      <c r="A940" s="89"/>
    </row>
    <row r="941" spans="1:1" ht="14.5" x14ac:dyDescent="0.35">
      <c r="A941" s="89"/>
    </row>
    <row r="942" spans="1:1" ht="14.5" x14ac:dyDescent="0.35">
      <c r="A942" s="89"/>
    </row>
    <row r="943" spans="1:1" ht="14.5" x14ac:dyDescent="0.35">
      <c r="A943" s="89"/>
    </row>
    <row r="944" spans="1:1" ht="14.5" x14ac:dyDescent="0.35">
      <c r="A944" s="89"/>
    </row>
    <row r="945" spans="1:1" ht="14.5" x14ac:dyDescent="0.35">
      <c r="A945" s="89"/>
    </row>
    <row r="946" spans="1:1" ht="14.5" x14ac:dyDescent="0.35">
      <c r="A946" s="89"/>
    </row>
    <row r="947" spans="1:1" ht="14.5" x14ac:dyDescent="0.35">
      <c r="A947" s="89"/>
    </row>
    <row r="948" spans="1:1" ht="14.5" x14ac:dyDescent="0.35">
      <c r="A948" s="89"/>
    </row>
    <row r="949" spans="1:1" ht="14.5" x14ac:dyDescent="0.35">
      <c r="A949" s="89"/>
    </row>
    <row r="950" spans="1:1" ht="14.5" x14ac:dyDescent="0.35">
      <c r="A950" s="89"/>
    </row>
    <row r="951" spans="1:1" ht="14.5" x14ac:dyDescent="0.35">
      <c r="A951" s="89"/>
    </row>
    <row r="952" spans="1:1" ht="14.5" x14ac:dyDescent="0.35">
      <c r="A952" s="89"/>
    </row>
    <row r="953" spans="1:1" ht="14.5" x14ac:dyDescent="0.35">
      <c r="A953" s="89"/>
    </row>
    <row r="954" spans="1:1" ht="14.5" x14ac:dyDescent="0.35">
      <c r="A954" s="89"/>
    </row>
    <row r="955" spans="1:1" ht="14.5" x14ac:dyDescent="0.35">
      <c r="A955" s="89"/>
    </row>
    <row r="956" spans="1:1" ht="14.5" x14ac:dyDescent="0.35">
      <c r="A956" s="89"/>
    </row>
    <row r="957" spans="1:1" ht="14.5" x14ac:dyDescent="0.35">
      <c r="A957" s="89"/>
    </row>
    <row r="958" spans="1:1" ht="14.5" x14ac:dyDescent="0.35">
      <c r="A958" s="89"/>
    </row>
    <row r="959" spans="1:1" ht="14.5" x14ac:dyDescent="0.35">
      <c r="A959" s="89"/>
    </row>
    <row r="960" spans="1:1" ht="14.5" x14ac:dyDescent="0.35">
      <c r="A960" s="89"/>
    </row>
    <row r="961" spans="1:1" ht="14.5" x14ac:dyDescent="0.35">
      <c r="A961" s="89"/>
    </row>
    <row r="962" spans="1:1" ht="14.5" x14ac:dyDescent="0.35">
      <c r="A962" s="89"/>
    </row>
    <row r="963" spans="1:1" ht="14.5" x14ac:dyDescent="0.35">
      <c r="A963" s="89"/>
    </row>
    <row r="964" spans="1:1" ht="14.5" x14ac:dyDescent="0.35">
      <c r="A964" s="89"/>
    </row>
    <row r="965" spans="1:1" ht="14.5" x14ac:dyDescent="0.35">
      <c r="A965" s="89"/>
    </row>
    <row r="966" spans="1:1" ht="14.5" x14ac:dyDescent="0.35">
      <c r="A966" s="89"/>
    </row>
    <row r="967" spans="1:1" ht="14.5" x14ac:dyDescent="0.35">
      <c r="A967" s="89"/>
    </row>
    <row r="968" spans="1:1" ht="14.5" x14ac:dyDescent="0.35">
      <c r="A968" s="89"/>
    </row>
    <row r="969" spans="1:1" ht="14.5" x14ac:dyDescent="0.35">
      <c r="A969" s="89"/>
    </row>
    <row r="970" spans="1:1" ht="14.5" x14ac:dyDescent="0.35">
      <c r="A970" s="89"/>
    </row>
    <row r="971" spans="1:1" ht="14.5" x14ac:dyDescent="0.35">
      <c r="A971" s="89"/>
    </row>
    <row r="972" spans="1:1" ht="14.5" x14ac:dyDescent="0.35">
      <c r="A972" s="89"/>
    </row>
    <row r="973" spans="1:1" ht="14.5" x14ac:dyDescent="0.35">
      <c r="A973" s="89"/>
    </row>
    <row r="974" spans="1:1" ht="14.5" x14ac:dyDescent="0.35">
      <c r="A974" s="89"/>
    </row>
    <row r="975" spans="1:1" ht="14.5" x14ac:dyDescent="0.35">
      <c r="A975" s="89"/>
    </row>
    <row r="976" spans="1:1" ht="14.5" x14ac:dyDescent="0.35">
      <c r="A976" s="89"/>
    </row>
    <row r="977" spans="1:1" ht="14.5" x14ac:dyDescent="0.35">
      <c r="A977" s="89"/>
    </row>
    <row r="978" spans="1:1" ht="14.5" x14ac:dyDescent="0.35">
      <c r="A978" s="89"/>
    </row>
    <row r="979" spans="1:1" ht="14.5" x14ac:dyDescent="0.35">
      <c r="A979" s="89"/>
    </row>
    <row r="980" spans="1:1" ht="14.5" x14ac:dyDescent="0.35">
      <c r="A980" s="89"/>
    </row>
    <row r="981" spans="1:1" ht="14.5" x14ac:dyDescent="0.35">
      <c r="A981" s="89"/>
    </row>
    <row r="982" spans="1:1" ht="14.5" x14ac:dyDescent="0.35">
      <c r="A982" s="89"/>
    </row>
    <row r="983" spans="1:1" ht="14.5" x14ac:dyDescent="0.35">
      <c r="A983" s="89"/>
    </row>
    <row r="984" spans="1:1" ht="14.5" x14ac:dyDescent="0.35">
      <c r="A984" s="89"/>
    </row>
    <row r="985" spans="1:1" ht="14.5" x14ac:dyDescent="0.35">
      <c r="A985" s="89"/>
    </row>
    <row r="986" spans="1:1" ht="14.5" x14ac:dyDescent="0.35">
      <c r="A986" s="89"/>
    </row>
    <row r="987" spans="1:1" ht="14.5" x14ac:dyDescent="0.35">
      <c r="A987" s="89"/>
    </row>
    <row r="988" spans="1:1" ht="14.5" x14ac:dyDescent="0.35">
      <c r="A988" s="89"/>
    </row>
    <row r="989" spans="1:1" ht="14.5" x14ac:dyDescent="0.35">
      <c r="A989" s="89"/>
    </row>
    <row r="990" spans="1:1" ht="14.5" x14ac:dyDescent="0.35">
      <c r="A990" s="89"/>
    </row>
    <row r="991" spans="1:1" ht="14.5" x14ac:dyDescent="0.35">
      <c r="A991" s="89"/>
    </row>
    <row r="992" spans="1:1" ht="14.5" x14ac:dyDescent="0.35">
      <c r="A992" s="89"/>
    </row>
    <row r="993" spans="1:1" ht="14.5" x14ac:dyDescent="0.35">
      <c r="A993" s="89"/>
    </row>
    <row r="994" spans="1:1" ht="14.5" x14ac:dyDescent="0.35">
      <c r="A994" s="89"/>
    </row>
    <row r="995" spans="1:1" ht="14.5" x14ac:dyDescent="0.35">
      <c r="A995" s="89"/>
    </row>
    <row r="996" spans="1:1" ht="14.5" x14ac:dyDescent="0.35">
      <c r="A996" s="89"/>
    </row>
    <row r="997" spans="1:1" ht="14.5" x14ac:dyDescent="0.35">
      <c r="A997" s="89"/>
    </row>
    <row r="998" spans="1:1" ht="14.5" x14ac:dyDescent="0.35">
      <c r="A998" s="89"/>
    </row>
    <row r="999" spans="1:1" ht="14.5" x14ac:dyDescent="0.35">
      <c r="A999" s="89"/>
    </row>
    <row r="1000" spans="1:1" ht="14.5" x14ac:dyDescent="0.35">
      <c r="A1000" s="89"/>
    </row>
    <row r="1001" spans="1:1" ht="14.5" x14ac:dyDescent="0.35">
      <c r="A1001" s="89"/>
    </row>
    <row r="1002" spans="1:1" ht="14.5" x14ac:dyDescent="0.35">
      <c r="A1002" s="89"/>
    </row>
    <row r="1003" spans="1:1" ht="14.5" x14ac:dyDescent="0.35">
      <c r="A1003" s="89"/>
    </row>
    <row r="1004" spans="1:1" ht="14.5" x14ac:dyDescent="0.35">
      <c r="A1004" s="89"/>
    </row>
    <row r="1005" spans="1:1" ht="14.5" x14ac:dyDescent="0.35">
      <c r="A1005" s="89"/>
    </row>
    <row r="1006" spans="1:1" ht="14.5" x14ac:dyDescent="0.35">
      <c r="A1006" s="89"/>
    </row>
    <row r="1007" spans="1:1" ht="14.5" x14ac:dyDescent="0.35">
      <c r="A1007" s="89"/>
    </row>
    <row r="1008" spans="1:1" ht="14.5" x14ac:dyDescent="0.35">
      <c r="A1008" s="89"/>
    </row>
    <row r="1009" spans="1:1" ht="14.5" x14ac:dyDescent="0.35">
      <c r="A1009" s="89"/>
    </row>
    <row r="1010" spans="1:1" ht="14.5" x14ac:dyDescent="0.35">
      <c r="A1010" s="89"/>
    </row>
    <row r="1011" spans="1:1" ht="14.5" x14ac:dyDescent="0.35">
      <c r="A1011" s="89"/>
    </row>
    <row r="1012" spans="1:1" ht="14.5" x14ac:dyDescent="0.35">
      <c r="A1012" s="89"/>
    </row>
    <row r="1013" spans="1:1" ht="14.5" x14ac:dyDescent="0.35">
      <c r="A1013" s="89"/>
    </row>
    <row r="1014" spans="1:1" ht="14.5" x14ac:dyDescent="0.35">
      <c r="A1014" s="89"/>
    </row>
    <row r="1015" spans="1:1" ht="14.5" x14ac:dyDescent="0.35">
      <c r="A1015" s="89"/>
    </row>
    <row r="1016" spans="1:1" ht="14.5" x14ac:dyDescent="0.35">
      <c r="A1016" s="89"/>
    </row>
    <row r="1017" spans="1:1" ht="14.5" x14ac:dyDescent="0.35">
      <c r="A1017" s="89"/>
    </row>
    <row r="1018" spans="1:1" ht="14.5" x14ac:dyDescent="0.35">
      <c r="A1018" s="89"/>
    </row>
    <row r="1019" spans="1:1" ht="14.5" x14ac:dyDescent="0.35">
      <c r="A1019" s="89"/>
    </row>
    <row r="1020" spans="1:1" ht="14.5" x14ac:dyDescent="0.35">
      <c r="A1020" s="89"/>
    </row>
    <row r="1021" spans="1:1" ht="14.5" x14ac:dyDescent="0.35">
      <c r="A1021" s="89"/>
    </row>
    <row r="1022" spans="1:1" ht="14.5" x14ac:dyDescent="0.35">
      <c r="A1022" s="89"/>
    </row>
    <row r="1023" spans="1:1" ht="14.5" x14ac:dyDescent="0.35">
      <c r="A1023" s="89"/>
    </row>
    <row r="1024" spans="1:1" ht="14.5" x14ac:dyDescent="0.35">
      <c r="A1024" s="89"/>
    </row>
    <row r="1025" spans="1:1" ht="14.5" x14ac:dyDescent="0.35">
      <c r="A1025" s="89"/>
    </row>
    <row r="1026" spans="1:1" ht="14.5" x14ac:dyDescent="0.35">
      <c r="A1026" s="89"/>
    </row>
    <row r="1027" spans="1:1" ht="14.5" x14ac:dyDescent="0.35">
      <c r="A1027" s="89"/>
    </row>
    <row r="1028" spans="1:1" ht="14.5" x14ac:dyDescent="0.35">
      <c r="A1028" s="89"/>
    </row>
    <row r="1029" spans="1:1" ht="14.5" x14ac:dyDescent="0.35">
      <c r="A1029" s="89"/>
    </row>
    <row r="1030" spans="1:1" ht="14.5" x14ac:dyDescent="0.35">
      <c r="A1030" s="89"/>
    </row>
    <row r="1031" spans="1:1" ht="14.5" x14ac:dyDescent="0.35">
      <c r="A1031" s="89"/>
    </row>
    <row r="1032" spans="1:1" ht="14.5" x14ac:dyDescent="0.35">
      <c r="A1032" s="89"/>
    </row>
    <row r="1033" spans="1:1" ht="14.5" x14ac:dyDescent="0.35">
      <c r="A1033" s="89"/>
    </row>
    <row r="1034" spans="1:1" ht="14.5" x14ac:dyDescent="0.35">
      <c r="A1034" s="89"/>
    </row>
    <row r="1035" spans="1:1" ht="14.5" x14ac:dyDescent="0.35">
      <c r="A1035" s="89"/>
    </row>
    <row r="1036" spans="1:1" ht="14.5" x14ac:dyDescent="0.35">
      <c r="A1036" s="89"/>
    </row>
    <row r="1037" spans="1:1" ht="14.5" x14ac:dyDescent="0.35">
      <c r="A1037" s="89"/>
    </row>
    <row r="1038" spans="1:1" ht="14.5" x14ac:dyDescent="0.35">
      <c r="A1038" s="89"/>
    </row>
    <row r="1039" spans="1:1" ht="14.5" x14ac:dyDescent="0.35">
      <c r="A1039" s="89"/>
    </row>
    <row r="1040" spans="1:1" ht="14.5" x14ac:dyDescent="0.35">
      <c r="A1040" s="89"/>
    </row>
    <row r="1041" spans="1:1" ht="14.5" x14ac:dyDescent="0.35">
      <c r="A1041" s="89"/>
    </row>
    <row r="1042" spans="1:1" ht="14.5" x14ac:dyDescent="0.35">
      <c r="A1042" s="89"/>
    </row>
    <row r="1043" spans="1:1" ht="14.5" x14ac:dyDescent="0.35">
      <c r="A1043" s="89"/>
    </row>
    <row r="1044" spans="1:1" ht="14.5" x14ac:dyDescent="0.35">
      <c r="A1044" s="89"/>
    </row>
    <row r="1045" spans="1:1" ht="14.5" x14ac:dyDescent="0.35">
      <c r="A1045" s="89"/>
    </row>
    <row r="1046" spans="1:1" ht="14.5" x14ac:dyDescent="0.35">
      <c r="A1046" s="89"/>
    </row>
    <row r="1047" spans="1:1" ht="14.5" x14ac:dyDescent="0.35">
      <c r="A1047" s="89"/>
    </row>
    <row r="1048" spans="1:1" ht="14.5" x14ac:dyDescent="0.35">
      <c r="A1048" s="89"/>
    </row>
    <row r="1049" spans="1:1" ht="14.5" x14ac:dyDescent="0.35">
      <c r="A1049" s="89"/>
    </row>
    <row r="1050" spans="1:1" ht="14.5" x14ac:dyDescent="0.35">
      <c r="A1050" s="89"/>
    </row>
    <row r="1051" spans="1:1" ht="14.5" x14ac:dyDescent="0.35">
      <c r="A1051" s="89"/>
    </row>
    <row r="1052" spans="1:1" ht="14.5" x14ac:dyDescent="0.35">
      <c r="A1052" s="89"/>
    </row>
    <row r="1053" spans="1:1" ht="14.5" x14ac:dyDescent="0.35">
      <c r="A1053" s="89"/>
    </row>
    <row r="1054" spans="1:1" ht="14.5" x14ac:dyDescent="0.35">
      <c r="A1054" s="89"/>
    </row>
    <row r="1055" spans="1:1" ht="14.5" x14ac:dyDescent="0.35">
      <c r="A1055" s="89"/>
    </row>
    <row r="1056" spans="1:1" ht="14.5" x14ac:dyDescent="0.35">
      <c r="A1056" s="89"/>
    </row>
    <row r="1057" spans="1:1" ht="14.5" x14ac:dyDescent="0.35">
      <c r="A1057" s="89"/>
    </row>
    <row r="1058" spans="1:1" ht="14.5" x14ac:dyDescent="0.35">
      <c r="A1058" s="89"/>
    </row>
    <row r="1059" spans="1:1" ht="14.5" x14ac:dyDescent="0.35">
      <c r="A1059" s="89"/>
    </row>
    <row r="1060" spans="1:1" ht="14.5" x14ac:dyDescent="0.35">
      <c r="A1060" s="89"/>
    </row>
    <row r="1061" spans="1:1" ht="14.5" x14ac:dyDescent="0.35">
      <c r="A1061" s="89"/>
    </row>
    <row r="1062" spans="1:1" ht="14.5" x14ac:dyDescent="0.35">
      <c r="A1062" s="89"/>
    </row>
    <row r="1063" spans="1:1" ht="14.5" x14ac:dyDescent="0.35">
      <c r="A1063" s="89"/>
    </row>
    <row r="1064" spans="1:1" ht="14.5" x14ac:dyDescent="0.35">
      <c r="A1064" s="89"/>
    </row>
    <row r="1065" spans="1:1" ht="14.5" x14ac:dyDescent="0.35">
      <c r="A1065" s="89"/>
    </row>
    <row r="1066" spans="1:1" ht="14.5" x14ac:dyDescent="0.35">
      <c r="A1066" s="89"/>
    </row>
    <row r="1067" spans="1:1" ht="14.5" x14ac:dyDescent="0.35">
      <c r="A1067" s="89"/>
    </row>
    <row r="1068" spans="1:1" ht="14.5" x14ac:dyDescent="0.35">
      <c r="A1068" s="89"/>
    </row>
    <row r="1069" spans="1:1" ht="14.5" x14ac:dyDescent="0.35">
      <c r="A1069" s="89"/>
    </row>
    <row r="1070" spans="1:1" ht="14.5" x14ac:dyDescent="0.35">
      <c r="A1070" s="89"/>
    </row>
    <row r="1071" spans="1:1" ht="14.5" x14ac:dyDescent="0.35">
      <c r="A1071" s="89"/>
    </row>
    <row r="1072" spans="1:1" ht="14.5" x14ac:dyDescent="0.35">
      <c r="A1072" s="89"/>
    </row>
    <row r="1073" spans="1:1" ht="14.5" x14ac:dyDescent="0.35">
      <c r="A1073" s="89"/>
    </row>
    <row r="1074" spans="1:1" ht="14.5" x14ac:dyDescent="0.35">
      <c r="A1074" s="89"/>
    </row>
    <row r="1075" spans="1:1" ht="14.5" x14ac:dyDescent="0.35">
      <c r="A1075" s="89"/>
    </row>
    <row r="1076" spans="1:1" ht="14.5" x14ac:dyDescent="0.35">
      <c r="A1076" s="89"/>
    </row>
    <row r="1077" spans="1:1" ht="14.5" x14ac:dyDescent="0.35">
      <c r="A1077" s="89"/>
    </row>
    <row r="1078" spans="1:1" ht="14.5" x14ac:dyDescent="0.35">
      <c r="A1078" s="89"/>
    </row>
    <row r="1079" spans="1:1" ht="14.5" x14ac:dyDescent="0.35">
      <c r="A1079" s="89"/>
    </row>
    <row r="1080" spans="1:1" ht="14.5" x14ac:dyDescent="0.35">
      <c r="A1080" s="89"/>
    </row>
    <row r="1081" spans="1:1" ht="14.5" x14ac:dyDescent="0.35">
      <c r="A1081" s="89"/>
    </row>
    <row r="1082" spans="1:1" ht="14.5" x14ac:dyDescent="0.35">
      <c r="A1082" s="89"/>
    </row>
    <row r="1083" spans="1:1" ht="14.5" x14ac:dyDescent="0.35">
      <c r="A1083" s="89"/>
    </row>
    <row r="1084" spans="1:1" ht="14.5" x14ac:dyDescent="0.35">
      <c r="A1084" s="89"/>
    </row>
    <row r="1085" spans="1:1" ht="14.5" x14ac:dyDescent="0.35">
      <c r="A1085" s="89"/>
    </row>
    <row r="1086" spans="1:1" ht="14.5" x14ac:dyDescent="0.35">
      <c r="A1086" s="89"/>
    </row>
    <row r="1087" spans="1:1" ht="14.5" x14ac:dyDescent="0.35">
      <c r="A1087" s="89"/>
    </row>
    <row r="1088" spans="1:1" ht="14.5" x14ac:dyDescent="0.35">
      <c r="A1088" s="89"/>
    </row>
    <row r="1089" spans="1:1" ht="14.5" x14ac:dyDescent="0.35">
      <c r="A1089" s="89"/>
    </row>
    <row r="1090" spans="1:1" ht="14.5" x14ac:dyDescent="0.35">
      <c r="A1090" s="89"/>
    </row>
    <row r="1091" spans="1:1" ht="14.5" x14ac:dyDescent="0.35">
      <c r="A1091" s="89"/>
    </row>
    <row r="1092" spans="1:1" ht="14.5" x14ac:dyDescent="0.35">
      <c r="A1092" s="89"/>
    </row>
    <row r="1093" spans="1:1" ht="14.5" x14ac:dyDescent="0.35">
      <c r="A1093" s="89"/>
    </row>
    <row r="1094" spans="1:1" ht="14.5" x14ac:dyDescent="0.35">
      <c r="A1094" s="89"/>
    </row>
    <row r="1095" spans="1:1" ht="14.5" x14ac:dyDescent="0.35">
      <c r="A1095" s="89"/>
    </row>
    <row r="1096" spans="1:1" ht="14.5" x14ac:dyDescent="0.35">
      <c r="A1096" s="89"/>
    </row>
    <row r="1097" spans="1:1" ht="14.5" x14ac:dyDescent="0.35">
      <c r="A1097" s="89"/>
    </row>
    <row r="1098" spans="1:1" ht="14.5" x14ac:dyDescent="0.35">
      <c r="A1098" s="89"/>
    </row>
    <row r="1099" spans="1:1" ht="14.5" x14ac:dyDescent="0.35">
      <c r="A1099" s="89"/>
    </row>
    <row r="1100" spans="1:1" ht="14.5" x14ac:dyDescent="0.35">
      <c r="A1100" s="89"/>
    </row>
    <row r="1101" spans="1:1" ht="14.5" x14ac:dyDescent="0.35">
      <c r="A1101" s="89"/>
    </row>
    <row r="1102" spans="1:1" ht="14.5" x14ac:dyDescent="0.35">
      <c r="A1102" s="89"/>
    </row>
    <row r="1103" spans="1:1" ht="14.5" x14ac:dyDescent="0.35">
      <c r="A1103" s="89"/>
    </row>
    <row r="1104" spans="1:1" ht="14.5" x14ac:dyDescent="0.35">
      <c r="A1104" s="89"/>
    </row>
    <row r="1105" spans="1:1" ht="14.5" x14ac:dyDescent="0.35">
      <c r="A1105" s="89"/>
    </row>
    <row r="1106" spans="1:1" ht="14.5" x14ac:dyDescent="0.35">
      <c r="A1106" s="89"/>
    </row>
    <row r="1107" spans="1:1" ht="14.5" x14ac:dyDescent="0.35">
      <c r="A1107" s="89"/>
    </row>
    <row r="1108" spans="1:1" ht="14.5" x14ac:dyDescent="0.35">
      <c r="A1108" s="89"/>
    </row>
    <row r="1109" spans="1:1" ht="14.5" x14ac:dyDescent="0.35">
      <c r="A1109" s="89"/>
    </row>
    <row r="1110" spans="1:1" ht="14.5" x14ac:dyDescent="0.35">
      <c r="A1110" s="89"/>
    </row>
    <row r="1111" spans="1:1" ht="14.5" x14ac:dyDescent="0.35">
      <c r="A1111" s="89"/>
    </row>
    <row r="1112" spans="1:1" ht="14.5" x14ac:dyDescent="0.35">
      <c r="A1112" s="89"/>
    </row>
    <row r="1113" spans="1:1" ht="14.5" x14ac:dyDescent="0.35">
      <c r="A1113" s="89"/>
    </row>
    <row r="1114" spans="1:1" ht="14.5" x14ac:dyDescent="0.35">
      <c r="A1114" s="89"/>
    </row>
    <row r="1115" spans="1:1" ht="14.5" x14ac:dyDescent="0.35">
      <c r="A1115" s="89"/>
    </row>
    <row r="1116" spans="1:1" ht="14.5" x14ac:dyDescent="0.35">
      <c r="A1116" s="89"/>
    </row>
    <row r="1117" spans="1:1" ht="14.5" x14ac:dyDescent="0.35">
      <c r="A1117" s="89"/>
    </row>
    <row r="1118" spans="1:1" ht="14.5" x14ac:dyDescent="0.35">
      <c r="A1118" s="89"/>
    </row>
    <row r="1119" spans="1:1" ht="14.5" x14ac:dyDescent="0.35">
      <c r="A1119" s="89"/>
    </row>
    <row r="1120" spans="1:1" ht="14.5" x14ac:dyDescent="0.35">
      <c r="A1120" s="89"/>
    </row>
    <row r="1121" spans="1:1" ht="14.5" x14ac:dyDescent="0.35">
      <c r="A1121" s="89"/>
    </row>
    <row r="1122" spans="1:1" ht="14.5" x14ac:dyDescent="0.35">
      <c r="A1122" s="89"/>
    </row>
    <row r="1123" spans="1:1" ht="14.5" x14ac:dyDescent="0.35">
      <c r="A1123" s="89"/>
    </row>
    <row r="1124" spans="1:1" ht="14.5" x14ac:dyDescent="0.35">
      <c r="A1124" s="89"/>
    </row>
    <row r="1125" spans="1:1" ht="14.5" x14ac:dyDescent="0.35">
      <c r="A1125" s="89"/>
    </row>
    <row r="1126" spans="1:1" ht="14.5" x14ac:dyDescent="0.35">
      <c r="A1126" s="89"/>
    </row>
    <row r="1127" spans="1:1" ht="14.5" x14ac:dyDescent="0.35">
      <c r="A1127" s="89"/>
    </row>
    <row r="1128" spans="1:1" ht="14.5" x14ac:dyDescent="0.35">
      <c r="A1128" s="89"/>
    </row>
    <row r="1129" spans="1:1" ht="14.5" x14ac:dyDescent="0.35">
      <c r="A1129" s="89"/>
    </row>
    <row r="1130" spans="1:1" ht="14.5" x14ac:dyDescent="0.35">
      <c r="A1130" s="89"/>
    </row>
    <row r="1131" spans="1:1" ht="14.5" x14ac:dyDescent="0.35">
      <c r="A1131" s="89"/>
    </row>
    <row r="1132" spans="1:1" ht="14.5" x14ac:dyDescent="0.35">
      <c r="A1132" s="89"/>
    </row>
    <row r="1133" spans="1:1" ht="14.5" x14ac:dyDescent="0.35">
      <c r="A1133" s="89"/>
    </row>
    <row r="1134" spans="1:1" ht="14.5" x14ac:dyDescent="0.35">
      <c r="A1134" s="89"/>
    </row>
    <row r="1135" spans="1:1" ht="14.5" x14ac:dyDescent="0.35">
      <c r="A1135" s="89"/>
    </row>
    <row r="1136" spans="1:1" ht="14.5" x14ac:dyDescent="0.35">
      <c r="A1136" s="89"/>
    </row>
    <row r="1137" spans="1:1" ht="14.5" x14ac:dyDescent="0.35">
      <c r="A1137" s="89"/>
    </row>
    <row r="1138" spans="1:1" ht="14.5" x14ac:dyDescent="0.35">
      <c r="A1138" s="89"/>
    </row>
    <row r="1139" spans="1:1" ht="14.5" x14ac:dyDescent="0.35">
      <c r="A1139" s="89"/>
    </row>
    <row r="1140" spans="1:1" ht="14.5" x14ac:dyDescent="0.35">
      <c r="A1140" s="89"/>
    </row>
    <row r="1141" spans="1:1" ht="14.5" x14ac:dyDescent="0.35">
      <c r="A1141" s="89"/>
    </row>
    <row r="1142" spans="1:1" ht="14.5" x14ac:dyDescent="0.35">
      <c r="A1142" s="89"/>
    </row>
    <row r="1143" spans="1:1" ht="14.5" x14ac:dyDescent="0.35">
      <c r="A1143" s="89"/>
    </row>
    <row r="1144" spans="1:1" ht="14.5" x14ac:dyDescent="0.35">
      <c r="A1144" s="89"/>
    </row>
    <row r="1145" spans="1:1" ht="14.5" x14ac:dyDescent="0.35">
      <c r="A1145" s="89"/>
    </row>
    <row r="1146" spans="1:1" ht="14.5" x14ac:dyDescent="0.35">
      <c r="A1146" s="89"/>
    </row>
    <row r="1147" spans="1:1" ht="14.5" x14ac:dyDescent="0.35">
      <c r="A1147" s="89"/>
    </row>
    <row r="1148" spans="1:1" ht="14.5" x14ac:dyDescent="0.35">
      <c r="A1148" s="89"/>
    </row>
    <row r="1149" spans="1:1" ht="14.5" x14ac:dyDescent="0.35">
      <c r="A1149" s="89"/>
    </row>
    <row r="1150" spans="1:1" ht="14.5" x14ac:dyDescent="0.35">
      <c r="A1150" s="89"/>
    </row>
    <row r="1151" spans="1:1" ht="14.5" x14ac:dyDescent="0.35">
      <c r="A1151" s="89"/>
    </row>
    <row r="1152" spans="1:1" ht="14.5" x14ac:dyDescent="0.35">
      <c r="A1152" s="89"/>
    </row>
    <row r="1153" spans="1:1" ht="14.5" x14ac:dyDescent="0.35">
      <c r="A1153" s="89"/>
    </row>
    <row r="1154" spans="1:1" ht="14.5" x14ac:dyDescent="0.35">
      <c r="A1154" s="89"/>
    </row>
    <row r="1155" spans="1:1" ht="14.5" x14ac:dyDescent="0.35">
      <c r="A1155" s="89"/>
    </row>
    <row r="1156" spans="1:1" ht="14.5" x14ac:dyDescent="0.35">
      <c r="A1156" s="89"/>
    </row>
    <row r="1157" spans="1:1" ht="14.5" x14ac:dyDescent="0.35">
      <c r="A1157" s="89"/>
    </row>
    <row r="1158" spans="1:1" ht="14.5" x14ac:dyDescent="0.35">
      <c r="A1158" s="89"/>
    </row>
    <row r="1159" spans="1:1" ht="14.5" x14ac:dyDescent="0.35">
      <c r="A1159" s="89"/>
    </row>
  </sheetData>
  <sortState xmlns:xlrd2="http://schemas.microsoft.com/office/spreadsheetml/2017/richdata2" ref="A2:J1159">
    <sortCondition ref="A2:A115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F81E-86A8-4286-B674-49FD2D4D6E69}">
  <dimension ref="A1:G53"/>
  <sheetViews>
    <sheetView workbookViewId="0">
      <selection activeCell="B23" sqref="B23"/>
    </sheetView>
  </sheetViews>
  <sheetFormatPr defaultRowHeight="14" x14ac:dyDescent="0.3"/>
  <cols>
    <col min="1" max="1" width="48.08203125" customWidth="1"/>
    <col min="2" max="2" width="22.9140625" style="33" customWidth="1"/>
    <col min="3" max="3" width="22.58203125" style="3" customWidth="1"/>
    <col min="4" max="4" width="22.1640625" style="3" customWidth="1"/>
    <col min="7" max="7" width="28.83203125" customWidth="1"/>
  </cols>
  <sheetData>
    <row r="1" spans="1:7" x14ac:dyDescent="0.3">
      <c r="A1" t="s">
        <v>960</v>
      </c>
    </row>
    <row r="2" spans="1:7" s="4" customFormat="1" ht="31.5" customHeight="1" x14ac:dyDescent="0.3">
      <c r="A2" s="7" t="s">
        <v>482</v>
      </c>
      <c r="B2" s="27" t="s">
        <v>1553</v>
      </c>
      <c r="C2" s="27" t="s">
        <v>1552</v>
      </c>
      <c r="D2" s="27" t="s">
        <v>1554</v>
      </c>
      <c r="E2" s="5" t="s">
        <v>484</v>
      </c>
      <c r="F2" s="5" t="s">
        <v>0</v>
      </c>
      <c r="G2" s="5" t="s">
        <v>1</v>
      </c>
    </row>
    <row r="3" spans="1:7" s="4" customFormat="1" ht="20.149999999999999" customHeight="1" x14ac:dyDescent="0.3">
      <c r="A3" s="13" t="s">
        <v>347</v>
      </c>
      <c r="B3" s="6" t="s">
        <v>978</v>
      </c>
      <c r="C3" s="3" t="s">
        <v>15</v>
      </c>
      <c r="D3" s="3" t="s">
        <v>15</v>
      </c>
      <c r="E3" s="14">
        <v>100</v>
      </c>
      <c r="F3" s="6" t="s">
        <v>10</v>
      </c>
      <c r="G3" s="15" t="s">
        <v>348</v>
      </c>
    </row>
    <row r="4" spans="1:7" s="4" customFormat="1" ht="20.149999999999999" customHeight="1" x14ac:dyDescent="0.3">
      <c r="A4" s="13" t="s">
        <v>349</v>
      </c>
      <c r="B4" s="6" t="s">
        <v>980</v>
      </c>
      <c r="C4" s="3" t="s">
        <v>15</v>
      </c>
      <c r="D4" s="3" t="s">
        <v>15</v>
      </c>
      <c r="E4" s="14">
        <v>9.99</v>
      </c>
      <c r="F4" s="6" t="s">
        <v>130</v>
      </c>
      <c r="G4" s="15" t="s">
        <v>350</v>
      </c>
    </row>
    <row r="5" spans="1:7" s="4" customFormat="1" ht="20.149999999999999" customHeight="1" x14ac:dyDescent="0.3">
      <c r="A5" s="13" t="s">
        <v>351</v>
      </c>
      <c r="B5" s="6" t="s">
        <v>979</v>
      </c>
      <c r="C5" s="3" t="s">
        <v>24</v>
      </c>
      <c r="D5" s="3" t="s">
        <v>434</v>
      </c>
      <c r="E5" s="14">
        <v>10</v>
      </c>
      <c r="F5" s="6" t="s">
        <v>10</v>
      </c>
      <c r="G5" s="15" t="s">
        <v>352</v>
      </c>
    </row>
    <row r="6" spans="1:7" s="4" customFormat="1" ht="20.149999999999999" customHeight="1" x14ac:dyDescent="0.3">
      <c r="A6" s="13" t="s">
        <v>397</v>
      </c>
      <c r="B6" s="6" t="s">
        <v>134</v>
      </c>
      <c r="C6" s="3" t="s">
        <v>131</v>
      </c>
      <c r="D6" s="3" t="s">
        <v>131</v>
      </c>
      <c r="E6" s="14">
        <v>25</v>
      </c>
      <c r="F6" s="6" t="s">
        <v>10</v>
      </c>
      <c r="G6" s="15" t="s">
        <v>398</v>
      </c>
    </row>
    <row r="7" spans="1:7" s="4" customFormat="1" ht="20.149999999999999" customHeight="1" x14ac:dyDescent="0.3">
      <c r="A7" s="13" t="s">
        <v>395</v>
      </c>
      <c r="B7" s="6" t="s">
        <v>134</v>
      </c>
      <c r="C7" s="3" t="s">
        <v>131</v>
      </c>
      <c r="D7" s="3" t="s">
        <v>131</v>
      </c>
      <c r="E7" s="14">
        <v>50</v>
      </c>
      <c r="F7" s="6" t="s">
        <v>10</v>
      </c>
      <c r="G7" s="15" t="s">
        <v>396</v>
      </c>
    </row>
    <row r="8" spans="1:7" s="4" customFormat="1" ht="20.149999999999999" customHeight="1" x14ac:dyDescent="0.3">
      <c r="A8" s="13" t="s">
        <v>464</v>
      </c>
      <c r="B8" s="6" t="s">
        <v>434</v>
      </c>
      <c r="C8" s="6" t="s">
        <v>434</v>
      </c>
      <c r="D8" s="6" t="s">
        <v>434</v>
      </c>
      <c r="E8" s="14">
        <v>1</v>
      </c>
      <c r="F8" s="6" t="s">
        <v>10</v>
      </c>
      <c r="G8" s="15" t="s">
        <v>465</v>
      </c>
    </row>
    <row r="9" spans="1:7" s="4" customFormat="1" ht="20.149999999999999" customHeight="1" x14ac:dyDescent="0.3">
      <c r="A9" s="13" t="s">
        <v>458</v>
      </c>
      <c r="B9" s="6" t="s">
        <v>434</v>
      </c>
      <c r="C9" s="6" t="s">
        <v>434</v>
      </c>
      <c r="D9" s="6" t="s">
        <v>434</v>
      </c>
      <c r="E9" s="14">
        <v>1</v>
      </c>
      <c r="F9" s="6" t="s">
        <v>10</v>
      </c>
      <c r="G9" s="15" t="s">
        <v>459</v>
      </c>
    </row>
    <row r="10" spans="1:7" s="4" customFormat="1" ht="20.149999999999999" customHeight="1" x14ac:dyDescent="0.3">
      <c r="A10" s="13" t="s">
        <v>460</v>
      </c>
      <c r="B10" s="6" t="s">
        <v>434</v>
      </c>
      <c r="C10" s="6" t="s">
        <v>434</v>
      </c>
      <c r="D10" s="6" t="s">
        <v>434</v>
      </c>
      <c r="E10" s="14">
        <v>1</v>
      </c>
      <c r="F10" s="6" t="s">
        <v>10</v>
      </c>
      <c r="G10" s="15" t="s">
        <v>461</v>
      </c>
    </row>
    <row r="11" spans="1:7" s="4" customFormat="1" ht="20.149999999999999" customHeight="1" x14ac:dyDescent="0.3">
      <c r="A11" s="13" t="s">
        <v>456</v>
      </c>
      <c r="B11" s="6" t="s">
        <v>434</v>
      </c>
      <c r="C11" s="6" t="s">
        <v>434</v>
      </c>
      <c r="D11" s="6" t="s">
        <v>434</v>
      </c>
      <c r="E11" s="14">
        <v>1</v>
      </c>
      <c r="F11" s="6" t="s">
        <v>10</v>
      </c>
      <c r="G11" s="15" t="s">
        <v>457</v>
      </c>
    </row>
    <row r="12" spans="1:7" s="4" customFormat="1" ht="20.149999999999999" customHeight="1" x14ac:dyDescent="0.3">
      <c r="A12" s="13" t="s">
        <v>462</v>
      </c>
      <c r="B12" s="6" t="s">
        <v>434</v>
      </c>
      <c r="C12" s="6" t="s">
        <v>434</v>
      </c>
      <c r="D12" s="6" t="s">
        <v>434</v>
      </c>
      <c r="E12" s="14">
        <v>1</v>
      </c>
      <c r="F12" s="6" t="s">
        <v>10</v>
      </c>
      <c r="G12" s="15" t="s">
        <v>463</v>
      </c>
    </row>
    <row r="13" spans="1:7" s="4" customFormat="1" ht="20.149999999999999" customHeight="1" x14ac:dyDescent="0.3">
      <c r="A13" s="13" t="s">
        <v>454</v>
      </c>
      <c r="B13" s="6" t="s">
        <v>434</v>
      </c>
      <c r="C13" s="6" t="s">
        <v>434</v>
      </c>
      <c r="D13" s="6" t="s">
        <v>434</v>
      </c>
      <c r="E13" s="14">
        <v>1</v>
      </c>
      <c r="F13" s="6" t="s">
        <v>10</v>
      </c>
      <c r="G13" s="15" t="s">
        <v>455</v>
      </c>
    </row>
    <row r="14" spans="1:7" s="4" customFormat="1" ht="20.149999999999999" customHeight="1" x14ac:dyDescent="0.3">
      <c r="A14" s="13" t="s">
        <v>548</v>
      </c>
      <c r="B14" s="6" t="s">
        <v>434</v>
      </c>
      <c r="C14" s="6" t="s">
        <v>434</v>
      </c>
      <c r="D14" s="6" t="s">
        <v>434</v>
      </c>
      <c r="E14" s="14">
        <v>1</v>
      </c>
      <c r="F14" s="6" t="s">
        <v>10</v>
      </c>
      <c r="G14" s="15" t="s">
        <v>438</v>
      </c>
    </row>
    <row r="15" spans="1:7" s="4" customFormat="1" ht="20.149999999999999" customHeight="1" x14ac:dyDescent="0.3">
      <c r="A15" s="13" t="s">
        <v>436</v>
      </c>
      <c r="B15" s="6" t="s">
        <v>434</v>
      </c>
      <c r="C15" s="6" t="s">
        <v>434</v>
      </c>
      <c r="D15" s="6" t="s">
        <v>434</v>
      </c>
      <c r="E15" s="14">
        <v>1</v>
      </c>
      <c r="F15" s="6" t="s">
        <v>10</v>
      </c>
      <c r="G15" s="15" t="s">
        <v>437</v>
      </c>
    </row>
    <row r="16" spans="1:7" s="4" customFormat="1" ht="20.149999999999999" customHeight="1" x14ac:dyDescent="0.3">
      <c r="A16" s="13" t="s">
        <v>433</v>
      </c>
      <c r="B16" s="6" t="s">
        <v>434</v>
      </c>
      <c r="C16" s="6" t="s">
        <v>434</v>
      </c>
      <c r="D16" s="6" t="s">
        <v>434</v>
      </c>
      <c r="E16" s="14">
        <v>1</v>
      </c>
      <c r="F16" s="6" t="s">
        <v>10</v>
      </c>
      <c r="G16" s="15" t="s">
        <v>435</v>
      </c>
    </row>
    <row r="17" spans="1:7" s="4" customFormat="1" ht="20.149999999999999" customHeight="1" x14ac:dyDescent="0.3">
      <c r="A17" s="13" t="s">
        <v>452</v>
      </c>
      <c r="B17" s="6" t="s">
        <v>434</v>
      </c>
      <c r="C17" s="6" t="s">
        <v>434</v>
      </c>
      <c r="D17" s="6" t="s">
        <v>434</v>
      </c>
      <c r="E17" s="14">
        <v>1</v>
      </c>
      <c r="F17" s="6" t="s">
        <v>10</v>
      </c>
      <c r="G17" s="15" t="s">
        <v>453</v>
      </c>
    </row>
    <row r="18" spans="1:7" s="4" customFormat="1" ht="20.149999999999999" customHeight="1" x14ac:dyDescent="0.3">
      <c r="A18" s="13" t="s">
        <v>469</v>
      </c>
      <c r="B18" s="6" t="s">
        <v>980</v>
      </c>
      <c r="C18" s="3" t="s">
        <v>35</v>
      </c>
      <c r="D18" s="3" t="s">
        <v>35</v>
      </c>
      <c r="E18" s="14">
        <v>4</v>
      </c>
      <c r="F18" s="6" t="s">
        <v>70</v>
      </c>
      <c r="G18" s="15" t="s">
        <v>470</v>
      </c>
    </row>
    <row r="19" spans="1:7" s="4" customFormat="1" ht="20.149999999999999" customHeight="1" x14ac:dyDescent="0.3">
      <c r="A19" s="13" t="s">
        <v>355</v>
      </c>
      <c r="B19" s="6" t="s">
        <v>980</v>
      </c>
      <c r="C19" s="3" t="s">
        <v>35</v>
      </c>
      <c r="D19" s="3" t="s">
        <v>35</v>
      </c>
      <c r="E19" s="14">
        <v>624.375</v>
      </c>
      <c r="F19" s="6" t="s">
        <v>10</v>
      </c>
      <c r="G19" s="15" t="s">
        <v>356</v>
      </c>
    </row>
    <row r="20" spans="1:7" s="4" customFormat="1" ht="20.149999999999999" customHeight="1" x14ac:dyDescent="0.3">
      <c r="A20" s="13" t="s">
        <v>448</v>
      </c>
      <c r="B20" s="6" t="s">
        <v>978</v>
      </c>
      <c r="C20" s="3" t="s">
        <v>35</v>
      </c>
      <c r="D20" s="3" t="s">
        <v>35</v>
      </c>
      <c r="E20" s="14">
        <v>33.299999999999997</v>
      </c>
      <c r="F20" s="6" t="s">
        <v>10</v>
      </c>
      <c r="G20" s="15" t="s">
        <v>449</v>
      </c>
    </row>
    <row r="21" spans="1:7" s="4" customFormat="1" ht="20.149999999999999" customHeight="1" x14ac:dyDescent="0.3">
      <c r="A21" s="13" t="s">
        <v>446</v>
      </c>
      <c r="B21" s="6" t="s">
        <v>980</v>
      </c>
      <c r="C21" s="3" t="s">
        <v>35</v>
      </c>
      <c r="D21" s="3" t="s">
        <v>35</v>
      </c>
      <c r="E21" s="14">
        <v>333</v>
      </c>
      <c r="F21" s="6" t="s">
        <v>10</v>
      </c>
      <c r="G21" s="15" t="s">
        <v>447</v>
      </c>
    </row>
    <row r="22" spans="1:7" s="4" customFormat="1" ht="20.149999999999999" customHeight="1" x14ac:dyDescent="0.3">
      <c r="A22" s="13" t="s">
        <v>378</v>
      </c>
      <c r="B22" s="6" t="s">
        <v>980</v>
      </c>
      <c r="C22" s="3" t="s">
        <v>35</v>
      </c>
      <c r="D22" s="3" t="s">
        <v>35</v>
      </c>
      <c r="E22" s="14">
        <v>150</v>
      </c>
      <c r="F22" s="6" t="s">
        <v>10</v>
      </c>
      <c r="G22" s="15" t="s">
        <v>379</v>
      </c>
    </row>
    <row r="23" spans="1:7" s="4" customFormat="1" ht="20.149999999999999" customHeight="1" x14ac:dyDescent="0.3">
      <c r="A23" s="13" t="s">
        <v>357</v>
      </c>
      <c r="B23" s="6" t="s">
        <v>981</v>
      </c>
      <c r="C23" s="3" t="s">
        <v>66</v>
      </c>
      <c r="D23" s="3" t="s">
        <v>66</v>
      </c>
      <c r="E23" s="14">
        <v>100</v>
      </c>
      <c r="F23" s="6" t="s">
        <v>10</v>
      </c>
      <c r="G23" s="15" t="s">
        <v>358</v>
      </c>
    </row>
    <row r="24" spans="1:7" s="4" customFormat="1" ht="20.149999999999999" customHeight="1" x14ac:dyDescent="0.3">
      <c r="A24" s="13" t="s">
        <v>359</v>
      </c>
      <c r="B24" s="6" t="s">
        <v>988</v>
      </c>
      <c r="C24" s="3" t="s">
        <v>32</v>
      </c>
      <c r="D24" s="3" t="s">
        <v>106</v>
      </c>
      <c r="E24" s="14">
        <v>99.9</v>
      </c>
      <c r="F24" s="6" t="s">
        <v>10</v>
      </c>
      <c r="G24" s="15" t="s">
        <v>360</v>
      </c>
    </row>
    <row r="25" spans="1:7" s="4" customFormat="1" ht="20.149999999999999" customHeight="1" x14ac:dyDescent="0.3">
      <c r="A25" s="13" t="s">
        <v>361</v>
      </c>
      <c r="B25" s="6" t="s">
        <v>988</v>
      </c>
      <c r="C25" s="3" t="s">
        <v>32</v>
      </c>
      <c r="D25" s="3" t="s">
        <v>106</v>
      </c>
      <c r="E25" s="14">
        <v>3</v>
      </c>
      <c r="F25" s="6" t="s">
        <v>10</v>
      </c>
      <c r="G25" s="15" t="s">
        <v>362</v>
      </c>
    </row>
    <row r="26" spans="1:7" s="4" customFormat="1" ht="20.149999999999999" customHeight="1" x14ac:dyDescent="0.3">
      <c r="A26" s="13" t="s">
        <v>369</v>
      </c>
      <c r="B26" s="6" t="s">
        <v>988</v>
      </c>
      <c r="C26" s="3" t="s">
        <v>32</v>
      </c>
      <c r="D26" s="3" t="s">
        <v>106</v>
      </c>
      <c r="E26" s="14">
        <v>1</v>
      </c>
      <c r="F26" s="6" t="s">
        <v>130</v>
      </c>
      <c r="G26" s="15" t="s">
        <v>370</v>
      </c>
    </row>
    <row r="27" spans="1:7" s="4" customFormat="1" ht="20.149999999999999" customHeight="1" x14ac:dyDescent="0.3">
      <c r="A27" s="13" t="s">
        <v>363</v>
      </c>
      <c r="B27" s="6" t="s">
        <v>990</v>
      </c>
      <c r="C27" s="3" t="s">
        <v>9</v>
      </c>
      <c r="D27" s="3" t="s">
        <v>139</v>
      </c>
      <c r="E27" s="14">
        <v>50</v>
      </c>
      <c r="F27" s="6" t="s">
        <v>10</v>
      </c>
      <c r="G27" s="15" t="s">
        <v>364</v>
      </c>
    </row>
    <row r="28" spans="1:7" s="4" customFormat="1" ht="20.149999999999999" customHeight="1" x14ac:dyDescent="0.3">
      <c r="A28" s="13" t="s">
        <v>493</v>
      </c>
      <c r="B28" s="6" t="s">
        <v>990</v>
      </c>
      <c r="C28" s="3" t="s">
        <v>9</v>
      </c>
      <c r="D28" s="3" t="s">
        <v>139</v>
      </c>
      <c r="E28" s="14">
        <v>3.996</v>
      </c>
      <c r="F28" s="6" t="s">
        <v>10</v>
      </c>
      <c r="G28" s="15" t="s">
        <v>473</v>
      </c>
    </row>
    <row r="29" spans="1:7" s="4" customFormat="1" ht="20.149999999999999" customHeight="1" x14ac:dyDescent="0.3">
      <c r="A29" s="13" t="s">
        <v>365</v>
      </c>
      <c r="B29" s="6" t="s">
        <v>990</v>
      </c>
      <c r="C29" s="3" t="s">
        <v>9</v>
      </c>
      <c r="D29" s="3" t="s">
        <v>139</v>
      </c>
      <c r="E29" s="14">
        <v>33.299999999999997</v>
      </c>
      <c r="F29" s="6" t="s">
        <v>10</v>
      </c>
      <c r="G29" s="15" t="s">
        <v>366</v>
      </c>
    </row>
    <row r="30" spans="1:7" s="4" customFormat="1" ht="20.149999999999999" customHeight="1" x14ac:dyDescent="0.3">
      <c r="A30" s="13" t="s">
        <v>367</v>
      </c>
      <c r="B30" s="6" t="s">
        <v>991</v>
      </c>
      <c r="C30" s="3" t="s">
        <v>186</v>
      </c>
      <c r="D30" s="3" t="s">
        <v>27</v>
      </c>
      <c r="E30" s="14">
        <v>100</v>
      </c>
      <c r="F30" s="6" t="s">
        <v>10</v>
      </c>
      <c r="G30" s="15" t="s">
        <v>368</v>
      </c>
    </row>
    <row r="31" spans="1:7" s="4" customFormat="1" ht="20.149999999999999" customHeight="1" x14ac:dyDescent="0.3">
      <c r="A31" s="13" t="s">
        <v>371</v>
      </c>
      <c r="B31" s="6" t="s">
        <v>992</v>
      </c>
      <c r="C31" s="3" t="s">
        <v>522</v>
      </c>
      <c r="D31" s="3" t="s">
        <v>32</v>
      </c>
      <c r="E31" s="14">
        <v>90</v>
      </c>
      <c r="F31" s="6" t="s">
        <v>10</v>
      </c>
      <c r="G31" s="15" t="s">
        <v>372</v>
      </c>
    </row>
    <row r="32" spans="1:7" s="4" customFormat="1" ht="20.149999999999999" customHeight="1" x14ac:dyDescent="0.3">
      <c r="A32" s="13" t="s">
        <v>467</v>
      </c>
      <c r="B32" s="6" t="s">
        <v>981</v>
      </c>
      <c r="C32" s="3" t="s">
        <v>522</v>
      </c>
      <c r="D32" s="3" t="s">
        <v>32</v>
      </c>
      <c r="E32" s="14">
        <v>100</v>
      </c>
      <c r="F32" s="6" t="s">
        <v>10</v>
      </c>
      <c r="G32" s="15" t="s">
        <v>468</v>
      </c>
    </row>
    <row r="33" spans="1:7" s="4" customFormat="1" ht="20.149999999999999" customHeight="1" x14ac:dyDescent="0.3">
      <c r="A33" s="13" t="s">
        <v>376</v>
      </c>
      <c r="B33" s="6" t="s">
        <v>995</v>
      </c>
      <c r="C33" s="3" t="s">
        <v>528</v>
      </c>
      <c r="D33" s="3" t="s">
        <v>186</v>
      </c>
      <c r="E33" s="14">
        <v>550</v>
      </c>
      <c r="F33" s="6" t="s">
        <v>10</v>
      </c>
      <c r="G33" s="15" t="s">
        <v>377</v>
      </c>
    </row>
    <row r="34" spans="1:7" s="4" customFormat="1" ht="20.149999999999999" customHeight="1" x14ac:dyDescent="0.3">
      <c r="A34" s="13" t="s">
        <v>88</v>
      </c>
      <c r="B34" s="6" t="s">
        <v>486</v>
      </c>
      <c r="C34" s="6" t="s">
        <v>947</v>
      </c>
      <c r="D34" s="14" t="s">
        <v>946</v>
      </c>
      <c r="E34" s="6">
        <v>576</v>
      </c>
      <c r="F34" s="6" t="s">
        <v>10</v>
      </c>
      <c r="G34" s="15" t="s">
        <v>87</v>
      </c>
    </row>
    <row r="35" spans="1:7" s="4" customFormat="1" ht="20.149999999999999" customHeight="1" x14ac:dyDescent="0.3">
      <c r="A35" s="13" t="s">
        <v>439</v>
      </c>
      <c r="B35" s="6" t="s">
        <v>995</v>
      </c>
      <c r="C35" s="3" t="s">
        <v>528</v>
      </c>
      <c r="D35" s="3" t="s">
        <v>186</v>
      </c>
      <c r="E35" s="14">
        <v>1</v>
      </c>
      <c r="F35" s="6" t="s">
        <v>10</v>
      </c>
      <c r="G35" s="15" t="s">
        <v>440</v>
      </c>
    </row>
    <row r="36" spans="1:7" s="4" customFormat="1" ht="20.149999999999999" customHeight="1" x14ac:dyDescent="0.3">
      <c r="A36" s="13" t="s">
        <v>445</v>
      </c>
      <c r="B36" s="6" t="s">
        <v>995</v>
      </c>
      <c r="C36" s="3" t="s">
        <v>528</v>
      </c>
      <c r="D36" s="3" t="s">
        <v>186</v>
      </c>
      <c r="E36" s="14">
        <v>550</v>
      </c>
      <c r="F36" s="6" t="s">
        <v>10</v>
      </c>
      <c r="G36" s="15" t="s">
        <v>377</v>
      </c>
    </row>
    <row r="37" spans="1:7" s="4" customFormat="1" ht="20.149999999999999" customHeight="1" x14ac:dyDescent="0.3">
      <c r="A37" s="13" t="s">
        <v>237</v>
      </c>
      <c r="B37" s="6" t="s">
        <v>995</v>
      </c>
      <c r="C37" s="3" t="s">
        <v>528</v>
      </c>
      <c r="D37" s="3" t="s">
        <v>186</v>
      </c>
      <c r="E37" s="14">
        <v>1000</v>
      </c>
      <c r="F37" s="6" t="s">
        <v>10</v>
      </c>
      <c r="G37" s="15" t="s">
        <v>238</v>
      </c>
    </row>
    <row r="38" spans="1:7" s="4" customFormat="1" ht="20.149999999999999" customHeight="1" x14ac:dyDescent="0.3">
      <c r="A38" s="13" t="s">
        <v>385</v>
      </c>
      <c r="B38" s="6" t="s">
        <v>996</v>
      </c>
      <c r="C38" s="3" t="s">
        <v>529</v>
      </c>
      <c r="D38" s="3" t="s">
        <v>4</v>
      </c>
      <c r="E38" s="14">
        <v>99.9</v>
      </c>
      <c r="F38" s="6" t="s">
        <v>10</v>
      </c>
      <c r="G38" s="15" t="s">
        <v>386</v>
      </c>
    </row>
    <row r="39" spans="1:7" s="4" customFormat="1" ht="20.149999999999999" customHeight="1" x14ac:dyDescent="0.3">
      <c r="A39" s="13" t="s">
        <v>353</v>
      </c>
      <c r="B39" s="6" t="s">
        <v>996</v>
      </c>
      <c r="C39" s="3" t="s">
        <v>529</v>
      </c>
      <c r="D39" s="3" t="s">
        <v>4</v>
      </c>
      <c r="E39" s="14">
        <v>667</v>
      </c>
      <c r="F39" s="6" t="s">
        <v>10</v>
      </c>
      <c r="G39" s="15" t="s">
        <v>354</v>
      </c>
    </row>
    <row r="40" spans="1:7" s="4" customFormat="1" ht="20.149999999999999" customHeight="1" x14ac:dyDescent="0.3">
      <c r="A40" s="13" t="s">
        <v>268</v>
      </c>
      <c r="B40" s="6" t="s">
        <v>987</v>
      </c>
      <c r="C40" s="3" t="s">
        <v>630</v>
      </c>
      <c r="D40" s="3" t="s">
        <v>103</v>
      </c>
      <c r="E40" s="14">
        <v>350</v>
      </c>
      <c r="F40" s="6" t="s">
        <v>269</v>
      </c>
      <c r="G40" s="15" t="s">
        <v>270</v>
      </c>
    </row>
    <row r="41" spans="1:7" s="4" customFormat="1" ht="20.149999999999999" customHeight="1" x14ac:dyDescent="0.3">
      <c r="A41" s="13" t="s">
        <v>431</v>
      </c>
      <c r="B41" s="6" t="s">
        <v>997</v>
      </c>
      <c r="C41" s="3" t="s">
        <v>723</v>
      </c>
      <c r="D41" s="3" t="s">
        <v>511</v>
      </c>
      <c r="E41" s="14">
        <v>0.999</v>
      </c>
      <c r="F41" s="6" t="s">
        <v>429</v>
      </c>
      <c r="G41" s="15" t="s">
        <v>432</v>
      </c>
    </row>
    <row r="42" spans="1:7" s="4" customFormat="1" ht="20.149999999999999" customHeight="1" x14ac:dyDescent="0.3">
      <c r="A42" s="13" t="s">
        <v>428</v>
      </c>
      <c r="B42" s="6" t="s">
        <v>997</v>
      </c>
      <c r="C42" s="3" t="s">
        <v>723</v>
      </c>
      <c r="D42" s="3" t="s">
        <v>511</v>
      </c>
      <c r="E42" s="14">
        <v>0.999</v>
      </c>
      <c r="F42" s="6" t="s">
        <v>429</v>
      </c>
      <c r="G42" s="15" t="s">
        <v>430</v>
      </c>
    </row>
    <row r="43" spans="1:7" s="4" customFormat="1" ht="20.149999999999999" customHeight="1" x14ac:dyDescent="0.3">
      <c r="A43" s="13" t="s">
        <v>450</v>
      </c>
      <c r="B43" s="6" t="s">
        <v>997</v>
      </c>
      <c r="C43" s="3" t="s">
        <v>723</v>
      </c>
      <c r="D43" s="3" t="s">
        <v>511</v>
      </c>
      <c r="E43" s="14">
        <v>0.999</v>
      </c>
      <c r="F43" s="6" t="s">
        <v>10</v>
      </c>
      <c r="G43" s="15" t="s">
        <v>451</v>
      </c>
    </row>
    <row r="44" spans="1:7" s="4" customFormat="1" ht="20.149999999999999" customHeight="1" x14ac:dyDescent="0.3">
      <c r="A44" s="13" t="s">
        <v>424</v>
      </c>
      <c r="B44" s="6" t="s">
        <v>997</v>
      </c>
      <c r="C44" s="3" t="s">
        <v>723</v>
      </c>
      <c r="D44" s="3" t="s">
        <v>511</v>
      </c>
      <c r="E44" s="14">
        <v>1</v>
      </c>
      <c r="F44" s="6" t="s">
        <v>10</v>
      </c>
      <c r="G44" s="15" t="s">
        <v>425</v>
      </c>
    </row>
    <row r="45" spans="1:7" s="4" customFormat="1" ht="20.149999999999999" customHeight="1" x14ac:dyDescent="0.3">
      <c r="A45" s="13" t="s">
        <v>441</v>
      </c>
      <c r="B45" s="6" t="s">
        <v>997</v>
      </c>
      <c r="C45" s="3" t="s">
        <v>723</v>
      </c>
      <c r="D45" s="3" t="s">
        <v>511</v>
      </c>
      <c r="E45" s="14">
        <v>1</v>
      </c>
      <c r="F45" s="6" t="s">
        <v>10</v>
      </c>
      <c r="G45" s="15" t="s">
        <v>442</v>
      </c>
    </row>
    <row r="46" spans="1:7" s="4" customFormat="1" ht="20.149999999999999" customHeight="1" x14ac:dyDescent="0.3">
      <c r="A46" s="13" t="s">
        <v>383</v>
      </c>
      <c r="B46" s="6" t="s">
        <v>122</v>
      </c>
      <c r="C46" s="3" t="s">
        <v>122</v>
      </c>
      <c r="D46" s="3" t="s">
        <v>513</v>
      </c>
      <c r="E46" s="14">
        <v>1</v>
      </c>
      <c r="F46" s="6" t="s">
        <v>10</v>
      </c>
      <c r="G46" s="15" t="s">
        <v>384</v>
      </c>
    </row>
    <row r="47" spans="1:7" s="4" customFormat="1" ht="20.149999999999999" customHeight="1" x14ac:dyDescent="0.3">
      <c r="A47" s="13" t="s">
        <v>404</v>
      </c>
      <c r="B47" s="6" t="s">
        <v>987</v>
      </c>
      <c r="C47" s="3" t="s">
        <v>736</v>
      </c>
      <c r="D47" s="3" t="s">
        <v>512</v>
      </c>
      <c r="E47" s="14">
        <v>300</v>
      </c>
      <c r="F47" s="6" t="s">
        <v>10</v>
      </c>
      <c r="G47" s="15" t="s">
        <v>405</v>
      </c>
    </row>
    <row r="48" spans="1:7" s="4" customFormat="1" ht="20.149999999999999" customHeight="1" x14ac:dyDescent="0.3">
      <c r="A48" s="13" t="s">
        <v>406</v>
      </c>
      <c r="B48" s="6" t="s">
        <v>987</v>
      </c>
      <c r="C48" s="3" t="s">
        <v>736</v>
      </c>
      <c r="D48" s="3" t="s">
        <v>512</v>
      </c>
      <c r="E48" s="14">
        <v>45</v>
      </c>
      <c r="F48" s="6" t="s">
        <v>10</v>
      </c>
      <c r="G48" s="15" t="s">
        <v>407</v>
      </c>
    </row>
    <row r="49" spans="1:7" s="4" customFormat="1" ht="20.149999999999999" customHeight="1" x14ac:dyDescent="0.3">
      <c r="A49" s="13" t="s">
        <v>380</v>
      </c>
      <c r="B49" s="6" t="s">
        <v>971</v>
      </c>
      <c r="C49" s="6" t="s">
        <v>381</v>
      </c>
      <c r="D49" s="6" t="s">
        <v>381</v>
      </c>
      <c r="E49" s="14">
        <v>75</v>
      </c>
      <c r="F49" s="6" t="s">
        <v>10</v>
      </c>
      <c r="G49" s="15" t="s">
        <v>382</v>
      </c>
    </row>
    <row r="50" spans="1:7" s="4" customFormat="1" ht="20.149999999999999" customHeight="1" x14ac:dyDescent="0.3">
      <c r="A50" s="13" t="s">
        <v>418</v>
      </c>
      <c r="B50" s="6" t="s">
        <v>514</v>
      </c>
      <c r="C50" s="3" t="s">
        <v>514</v>
      </c>
      <c r="D50" s="3" t="s">
        <v>514</v>
      </c>
      <c r="E50" s="14">
        <v>0.999</v>
      </c>
      <c r="F50" s="6" t="s">
        <v>10</v>
      </c>
      <c r="G50" s="15" t="s">
        <v>419</v>
      </c>
    </row>
    <row r="51" spans="1:7" s="4" customFormat="1" ht="20.149999999999999" customHeight="1" x14ac:dyDescent="0.3">
      <c r="A51" s="13" t="s">
        <v>422</v>
      </c>
      <c r="B51" s="6" t="s">
        <v>514</v>
      </c>
      <c r="C51" s="3" t="s">
        <v>514</v>
      </c>
      <c r="D51" s="3" t="s">
        <v>514</v>
      </c>
      <c r="E51" s="14">
        <v>3.996</v>
      </c>
      <c r="F51" s="6" t="s">
        <v>10</v>
      </c>
      <c r="G51" s="15" t="s">
        <v>423</v>
      </c>
    </row>
    <row r="52" spans="1:7" s="4" customFormat="1" ht="20.149999999999999" customHeight="1" x14ac:dyDescent="0.3">
      <c r="A52" s="13" t="s">
        <v>420</v>
      </c>
      <c r="B52" s="6" t="s">
        <v>514</v>
      </c>
      <c r="C52" s="3" t="s">
        <v>514</v>
      </c>
      <c r="D52" s="3" t="s">
        <v>514</v>
      </c>
      <c r="E52" s="14">
        <v>33.299999999999997</v>
      </c>
      <c r="F52" s="6" t="s">
        <v>10</v>
      </c>
      <c r="G52" s="15" t="s">
        <v>421</v>
      </c>
    </row>
    <row r="53" spans="1:7" s="4" customFormat="1" ht="20.149999999999999" customHeight="1" x14ac:dyDescent="0.3">
      <c r="A53" s="13" t="s">
        <v>426</v>
      </c>
      <c r="B53" s="6" t="s">
        <v>134</v>
      </c>
      <c r="C53" s="3" t="s">
        <v>134</v>
      </c>
      <c r="D53" s="3" t="s">
        <v>134</v>
      </c>
      <c r="E53" s="14">
        <v>3.996</v>
      </c>
      <c r="F53" s="6" t="s">
        <v>10</v>
      </c>
      <c r="G53" s="15" t="s">
        <v>427</v>
      </c>
    </row>
  </sheetData>
  <hyperlinks>
    <hyperlink ref="G3" r:id="rId1" xr:uid="{CF70E7D3-22B5-4A94-BDE7-A8F1107E05FB}"/>
    <hyperlink ref="G4" r:id="rId2" xr:uid="{20274A8B-E239-4F26-997C-A8B37BDA719E}"/>
    <hyperlink ref="G5" r:id="rId3" xr:uid="{0FE39AF9-B260-4B7E-8224-E7B7B61B2EBC}"/>
    <hyperlink ref="G6" r:id="rId4" xr:uid="{1EBA93D4-03AD-4865-BE51-4A2641BE4894}"/>
    <hyperlink ref="G7" r:id="rId5" xr:uid="{9177708F-7D94-4771-B06B-F8EC7B3C49EC}"/>
    <hyperlink ref="G8" r:id="rId6" xr:uid="{85AAD3D1-EBAB-4C59-B315-3026BD352D96}"/>
    <hyperlink ref="G9" r:id="rId7" xr:uid="{EA1F3F21-96AA-49E1-8326-1FE4C47A28C7}"/>
    <hyperlink ref="G10" r:id="rId8" xr:uid="{8858E49B-C8B1-4DBB-9376-97690AFD9D90}"/>
    <hyperlink ref="G11" r:id="rId9" xr:uid="{842CA7BE-DECB-4CE6-BFC8-8BD5F0009314}"/>
    <hyperlink ref="G12" r:id="rId10" xr:uid="{BC5346C8-7FC1-4987-BE00-EC4370627045}"/>
    <hyperlink ref="G13" r:id="rId11" xr:uid="{A59C42E0-06CF-45C7-8938-29375B8BF4BB}"/>
    <hyperlink ref="G14" r:id="rId12" xr:uid="{6CC2EEAB-67B6-437D-ADB0-8161C4BA3406}"/>
    <hyperlink ref="G15" r:id="rId13" xr:uid="{30B3DBDD-8941-4541-8800-F7FC713BE5A3}"/>
    <hyperlink ref="G16" r:id="rId14" xr:uid="{78E20316-E981-46A8-AF8F-3F196F87FD2B}"/>
    <hyperlink ref="G17" r:id="rId15" xr:uid="{6396C480-B70A-44F2-9780-57B4929E6E42}"/>
    <hyperlink ref="G18" r:id="rId16" xr:uid="{52B9180B-3CEC-42EE-9B15-F5DBF37174B0}"/>
    <hyperlink ref="G19" r:id="rId17" xr:uid="{21496B0D-74C3-4E24-A55F-CC8EECA2CD2D}"/>
    <hyperlink ref="G20" r:id="rId18" xr:uid="{FED403AF-17DE-4A57-969C-662DB2B4BEB2}"/>
    <hyperlink ref="G21" r:id="rId19" xr:uid="{79303EC6-BD09-4193-A1E7-9A7FF9F5AF9B}"/>
    <hyperlink ref="G22" r:id="rId20" xr:uid="{4772A645-6CF1-45FB-9B35-E2CA255C1DE0}"/>
    <hyperlink ref="G23" r:id="rId21" xr:uid="{968977A4-36DC-4F20-A401-571491E6A037}"/>
    <hyperlink ref="G24" r:id="rId22" xr:uid="{26975FD8-0D9B-4C84-AFBA-7AB410F546F5}"/>
    <hyperlink ref="G25" r:id="rId23" xr:uid="{B0713CED-585C-44A5-9005-C45D151ABD77}"/>
    <hyperlink ref="G26" r:id="rId24" xr:uid="{695A8A0B-283C-485B-96A0-53750BACE51D}"/>
    <hyperlink ref="G27" r:id="rId25" xr:uid="{12169589-247F-41DD-8FDB-4CA640ED583A}"/>
    <hyperlink ref="G28" r:id="rId26" xr:uid="{46250DFD-C76A-4119-9810-AA697A78910C}"/>
    <hyperlink ref="G29" r:id="rId27" xr:uid="{446C3781-51E1-4870-83A9-8DC68118D8FB}"/>
    <hyperlink ref="G30" r:id="rId28" xr:uid="{BD04BB7D-9EAB-489F-82BB-B1B84DBD7B6D}"/>
    <hyperlink ref="G31" r:id="rId29" xr:uid="{1FCE3B00-C9B6-4EB5-9227-E6F402B9D0EC}"/>
    <hyperlink ref="G32" r:id="rId30" xr:uid="{304C3675-B412-463D-AD29-E1F4436A6037}"/>
    <hyperlink ref="G33" r:id="rId31" xr:uid="{F51905BB-C760-4AD4-8C4E-504C589C461D}"/>
    <hyperlink ref="G36" r:id="rId32" xr:uid="{7537AEDB-AAB7-4CE0-B694-C075687831A2}"/>
    <hyperlink ref="G35" r:id="rId33" xr:uid="{AABD06F1-313D-4EC4-97C1-1F23408BF18D}"/>
    <hyperlink ref="G37" r:id="rId34" xr:uid="{2A6129DC-A4D1-4688-9161-FC971A40D72A}"/>
    <hyperlink ref="G38" r:id="rId35" xr:uid="{04A29C73-7AE8-492A-980D-88FBEE9DA118}"/>
    <hyperlink ref="G39" r:id="rId36" xr:uid="{23866500-F64C-4263-A676-48DEF36256A7}"/>
    <hyperlink ref="G40" r:id="rId37" xr:uid="{DD1E6722-9BD2-4AA0-945B-E1228A851B45}"/>
    <hyperlink ref="G41" r:id="rId38" xr:uid="{A8996D0F-9527-48B3-AA4F-66AD9007134C}"/>
    <hyperlink ref="G42" r:id="rId39" xr:uid="{035A3CBA-AB63-4DD2-95C1-0D8FB5E4AB2C}"/>
    <hyperlink ref="G43" r:id="rId40" xr:uid="{70CA34D3-562A-4FC2-B61E-7310CBE8B01E}"/>
    <hyperlink ref="G44" r:id="rId41" xr:uid="{27769063-837D-4A3C-910A-065B9C3037CA}"/>
    <hyperlink ref="G45" r:id="rId42" xr:uid="{E9F0FBCE-14B3-4388-9F0B-363C02E3A0C9}"/>
    <hyperlink ref="G46" r:id="rId43" xr:uid="{E9B5E47F-EE73-4256-85E3-B7159FF11B08}"/>
    <hyperlink ref="G47" r:id="rId44" xr:uid="{BEC8C64F-A6D6-4902-AD82-A9FB6BAB4283}"/>
    <hyperlink ref="G48" r:id="rId45" xr:uid="{A784C051-FB39-4415-931C-35E5E9A1EC1F}"/>
    <hyperlink ref="G49" r:id="rId46" xr:uid="{45416842-4731-432D-B747-5A2346BCE683}"/>
    <hyperlink ref="G50" r:id="rId47" xr:uid="{FA88CFF7-A142-433E-841E-6419CFFA0B3F}"/>
    <hyperlink ref="G51" r:id="rId48" xr:uid="{B27A6094-3A3A-4F57-867B-81C31900115F}"/>
    <hyperlink ref="G52" r:id="rId49" xr:uid="{74EFB230-7AD5-42E8-A021-48337399022C}"/>
    <hyperlink ref="G53" r:id="rId50" xr:uid="{1C8398F1-1821-4B8C-9A27-67754B767893}"/>
    <hyperlink ref="G34" r:id="rId51" xr:uid="{400466BE-9730-4DD8-A85C-CB067830360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CCCC4-79FA-4294-92B3-01F6ABE76388}">
  <sheetPr>
    <pageSetUpPr fitToPage="1"/>
  </sheetPr>
  <dimension ref="A1:H192"/>
  <sheetViews>
    <sheetView tabSelected="1" workbookViewId="0">
      <selection activeCell="A7" sqref="A7"/>
    </sheetView>
  </sheetViews>
  <sheetFormatPr defaultRowHeight="14" x14ac:dyDescent="0.3"/>
  <cols>
    <col min="1" max="1" width="19.4140625" customWidth="1"/>
    <col min="2" max="2" width="48.25" customWidth="1"/>
    <col min="3" max="3" width="29.83203125" customWidth="1"/>
  </cols>
  <sheetData>
    <row r="1" spans="1:8" x14ac:dyDescent="0.3">
      <c r="A1" s="117" t="s">
        <v>998</v>
      </c>
    </row>
    <row r="2" spans="1:8" ht="18.5" x14ac:dyDescent="0.45">
      <c r="A2" s="118" t="s">
        <v>999</v>
      </c>
      <c r="B2" s="119" t="s">
        <v>1000</v>
      </c>
      <c r="C2" s="119"/>
      <c r="D2" s="119" t="s">
        <v>1001</v>
      </c>
      <c r="E2" s="120" t="s">
        <v>1002</v>
      </c>
      <c r="F2" s="120" t="s">
        <v>1003</v>
      </c>
      <c r="G2" s="121" t="s">
        <v>1004</v>
      </c>
      <c r="H2" s="4"/>
    </row>
    <row r="3" spans="1:8" x14ac:dyDescent="0.3">
      <c r="A3" s="122" t="s">
        <v>1005</v>
      </c>
      <c r="B3" s="122" t="s">
        <v>1006</v>
      </c>
      <c r="C3" s="122"/>
      <c r="D3" s="122"/>
      <c r="E3" s="123"/>
      <c r="F3" s="123">
        <f>SUM(F4:F15)</f>
        <v>54.631666666666668</v>
      </c>
      <c r="G3" s="124"/>
    </row>
    <row r="4" spans="1:8" ht="14.5" x14ac:dyDescent="0.35">
      <c r="A4" t="s">
        <v>1007</v>
      </c>
      <c r="B4" s="125" t="s">
        <v>1008</v>
      </c>
      <c r="D4" s="126"/>
      <c r="E4" s="127"/>
      <c r="F4" s="128"/>
      <c r="G4" s="129"/>
    </row>
    <row r="5" spans="1:8" ht="14.5" x14ac:dyDescent="0.35">
      <c r="A5" t="s">
        <v>1009</v>
      </c>
      <c r="B5" s="130" t="s">
        <v>1010</v>
      </c>
      <c r="C5" s="131" t="s">
        <v>1567</v>
      </c>
      <c r="D5" s="132" t="s">
        <v>1011</v>
      </c>
      <c r="E5" s="127">
        <v>12.99</v>
      </c>
      <c r="F5" s="127">
        <f>E5/3</f>
        <v>4.33</v>
      </c>
      <c r="G5" s="133">
        <v>1</v>
      </c>
    </row>
    <row r="6" spans="1:8" ht="14.5" x14ac:dyDescent="0.35">
      <c r="B6" s="130"/>
      <c r="C6" s="131" t="s">
        <v>1568</v>
      </c>
      <c r="D6" s="132" t="s">
        <v>1011</v>
      </c>
      <c r="E6" s="127">
        <v>19.989999999999998</v>
      </c>
      <c r="F6" s="127">
        <f>E6/6</f>
        <v>3.3316666666666666</v>
      </c>
      <c r="G6" s="133">
        <v>1</v>
      </c>
    </row>
    <row r="7" spans="1:8" ht="14.5" x14ac:dyDescent="0.35">
      <c r="A7" t="s">
        <v>1009</v>
      </c>
      <c r="B7" s="130" t="s">
        <v>1012</v>
      </c>
      <c r="C7" t="s">
        <v>1013</v>
      </c>
      <c r="D7" s="126"/>
      <c r="E7" s="127"/>
      <c r="F7" s="127"/>
      <c r="G7" s="133"/>
    </row>
    <row r="8" spans="1:8" ht="14.5" x14ac:dyDescent="0.35">
      <c r="A8" t="s">
        <v>1009</v>
      </c>
      <c r="B8" s="130" t="s">
        <v>1014</v>
      </c>
      <c r="C8" t="s">
        <v>1013</v>
      </c>
      <c r="D8" s="126"/>
      <c r="E8" s="127"/>
      <c r="F8" s="127"/>
      <c r="G8" s="133"/>
    </row>
    <row r="9" spans="1:8" ht="14.5" x14ac:dyDescent="0.35">
      <c r="A9" t="s">
        <v>1009</v>
      </c>
      <c r="B9" s="130" t="s">
        <v>1015</v>
      </c>
      <c r="C9" t="s">
        <v>1016</v>
      </c>
      <c r="D9" s="126"/>
      <c r="E9" s="127"/>
      <c r="F9" s="127"/>
      <c r="G9" s="133"/>
    </row>
    <row r="10" spans="1:8" ht="14.5" x14ac:dyDescent="0.35">
      <c r="B10" s="131"/>
      <c r="C10" t="s">
        <v>1569</v>
      </c>
      <c r="D10" s="126"/>
      <c r="E10" s="127"/>
      <c r="F10" s="127"/>
      <c r="G10" s="133"/>
    </row>
    <row r="11" spans="1:8" ht="14.5" x14ac:dyDescent="0.35">
      <c r="A11" t="s">
        <v>1017</v>
      </c>
      <c r="B11" t="s">
        <v>1018</v>
      </c>
      <c r="C11" s="131" t="s">
        <v>1570</v>
      </c>
      <c r="D11" s="132" t="s">
        <v>1011</v>
      </c>
      <c r="E11" s="127">
        <v>18.989999999999998</v>
      </c>
      <c r="F11" s="127">
        <f>E11</f>
        <v>18.989999999999998</v>
      </c>
      <c r="G11" s="133">
        <v>1</v>
      </c>
    </row>
    <row r="12" spans="1:8" ht="14.5" x14ac:dyDescent="0.35">
      <c r="A12" t="s">
        <v>1017</v>
      </c>
      <c r="B12" t="s">
        <v>1019</v>
      </c>
      <c r="C12" s="131" t="s">
        <v>1570</v>
      </c>
      <c r="D12" s="132" t="s">
        <v>1011</v>
      </c>
      <c r="E12" s="127">
        <v>17.350000000000001</v>
      </c>
      <c r="F12" s="127">
        <f>E12</f>
        <v>17.350000000000001</v>
      </c>
      <c r="G12" s="133">
        <v>1</v>
      </c>
    </row>
    <row r="13" spans="1:8" ht="14.5" x14ac:dyDescent="0.35">
      <c r="B13" s="131"/>
      <c r="C13" s="131" t="s">
        <v>1571</v>
      </c>
      <c r="D13" s="126" t="s">
        <v>1011</v>
      </c>
      <c r="E13" s="134">
        <v>5.14</v>
      </c>
      <c r="F13" s="134">
        <f>E13</f>
        <v>5.14</v>
      </c>
      <c r="G13" s="135">
        <v>1</v>
      </c>
    </row>
    <row r="14" spans="1:8" ht="14.5" x14ac:dyDescent="0.35">
      <c r="B14" s="131"/>
      <c r="C14" s="131" t="s">
        <v>1572</v>
      </c>
      <c r="D14" s="132" t="s">
        <v>1011</v>
      </c>
      <c r="E14" s="127">
        <v>5.49</v>
      </c>
      <c r="F14" s="127">
        <f>E14</f>
        <v>5.49</v>
      </c>
      <c r="G14" s="133">
        <v>1</v>
      </c>
    </row>
    <row r="15" spans="1:8" x14ac:dyDescent="0.3">
      <c r="D15" s="136"/>
      <c r="E15" s="127"/>
      <c r="F15" s="127"/>
      <c r="G15" s="133"/>
    </row>
    <row r="16" spans="1:8" x14ac:dyDescent="0.3">
      <c r="A16" s="122" t="s">
        <v>1020</v>
      </c>
      <c r="B16" s="122" t="s">
        <v>1021</v>
      </c>
      <c r="C16" s="122"/>
      <c r="D16" s="137"/>
      <c r="E16" s="123"/>
      <c r="F16" s="123">
        <f>SUM(F17:F39)</f>
        <v>228.29333333333335</v>
      </c>
      <c r="G16" s="124"/>
    </row>
    <row r="17" spans="1:8" ht="14.5" x14ac:dyDescent="0.35">
      <c r="A17" t="s">
        <v>1007</v>
      </c>
      <c r="B17" s="130" t="s">
        <v>1021</v>
      </c>
      <c r="D17" s="126"/>
      <c r="E17" s="127"/>
      <c r="F17" s="127"/>
      <c r="G17" s="133"/>
    </row>
    <row r="18" spans="1:8" ht="14.5" x14ac:dyDescent="0.35">
      <c r="A18" t="s">
        <v>1009</v>
      </c>
      <c r="B18" s="130" t="s">
        <v>1022</v>
      </c>
      <c r="D18" s="126"/>
      <c r="E18" s="127"/>
      <c r="F18" s="127"/>
      <c r="G18" s="133"/>
    </row>
    <row r="19" spans="1:8" x14ac:dyDescent="0.3">
      <c r="A19" t="s">
        <v>1009</v>
      </c>
      <c r="B19" t="s">
        <v>1023</v>
      </c>
      <c r="D19" s="136"/>
      <c r="E19" s="127"/>
      <c r="F19" s="127"/>
      <c r="G19" s="133"/>
    </row>
    <row r="20" spans="1:8" ht="14.5" x14ac:dyDescent="0.35">
      <c r="A20" t="s">
        <v>1024</v>
      </c>
      <c r="B20" t="s">
        <v>1025</v>
      </c>
      <c r="C20" s="131" t="s">
        <v>1570</v>
      </c>
      <c r="D20" s="132" t="s">
        <v>1026</v>
      </c>
      <c r="E20" s="127">
        <v>13.5</v>
      </c>
      <c r="F20" s="127">
        <f>E20</f>
        <v>13.5</v>
      </c>
      <c r="G20" s="133">
        <v>1</v>
      </c>
    </row>
    <row r="21" spans="1:8" ht="14.5" x14ac:dyDescent="0.35">
      <c r="A21" t="s">
        <v>1024</v>
      </c>
      <c r="B21" t="s">
        <v>1027</v>
      </c>
      <c r="C21" s="131" t="s">
        <v>1573</v>
      </c>
      <c r="D21" s="132" t="s">
        <v>1026</v>
      </c>
      <c r="E21" s="127">
        <v>7.67</v>
      </c>
      <c r="F21" s="127">
        <f>E21</f>
        <v>7.67</v>
      </c>
      <c r="G21" s="133">
        <v>1</v>
      </c>
    </row>
    <row r="22" spans="1:8" ht="14.5" x14ac:dyDescent="0.35">
      <c r="C22" s="138" t="s">
        <v>1028</v>
      </c>
      <c r="D22" s="139" t="s">
        <v>1026</v>
      </c>
      <c r="E22" s="127">
        <v>17.95</v>
      </c>
      <c r="F22" s="127">
        <f>E22/2</f>
        <v>8.9749999999999996</v>
      </c>
      <c r="G22" s="133">
        <v>1</v>
      </c>
    </row>
    <row r="23" spans="1:8" ht="14.5" x14ac:dyDescent="0.35">
      <c r="B23" s="140" t="s">
        <v>967</v>
      </c>
      <c r="C23" s="138" t="s">
        <v>1574</v>
      </c>
      <c r="D23" s="139" t="s">
        <v>1026</v>
      </c>
      <c r="E23" s="127">
        <v>18.989999999999998</v>
      </c>
      <c r="F23" s="127">
        <f>E23</f>
        <v>18.989999999999998</v>
      </c>
      <c r="G23" s="133"/>
    </row>
    <row r="24" spans="1:8" ht="14.5" x14ac:dyDescent="0.35">
      <c r="C24" s="138" t="s">
        <v>1029</v>
      </c>
      <c r="D24" s="126" t="s">
        <v>1026</v>
      </c>
      <c r="E24" s="127">
        <v>1.79</v>
      </c>
      <c r="F24" s="128">
        <f>E24</f>
        <v>1.79</v>
      </c>
      <c r="G24" s="129">
        <v>1</v>
      </c>
    </row>
    <row r="25" spans="1:8" ht="14.5" x14ac:dyDescent="0.35">
      <c r="C25" s="138" t="s">
        <v>1575</v>
      </c>
      <c r="D25" s="141" t="s">
        <v>1026</v>
      </c>
      <c r="E25" s="127">
        <v>37.51</v>
      </c>
      <c r="F25" s="127">
        <f>E25*2</f>
        <v>75.02</v>
      </c>
      <c r="G25" s="133">
        <v>2</v>
      </c>
    </row>
    <row r="26" spans="1:8" ht="14.5" x14ac:dyDescent="0.35">
      <c r="C26" s="138" t="s">
        <v>1576</v>
      </c>
      <c r="D26" s="141" t="s">
        <v>1026</v>
      </c>
      <c r="E26" s="127">
        <v>9.89</v>
      </c>
      <c r="F26" s="127">
        <f>E26</f>
        <v>9.89</v>
      </c>
      <c r="G26" s="133">
        <v>1</v>
      </c>
    </row>
    <row r="27" spans="1:8" ht="14.5" x14ac:dyDescent="0.35">
      <c r="C27" s="138" t="s">
        <v>1577</v>
      </c>
      <c r="D27" s="141" t="s">
        <v>1026</v>
      </c>
      <c r="E27" s="128">
        <v>7.99</v>
      </c>
      <c r="F27" s="128">
        <f>E27/2</f>
        <v>3.9950000000000001</v>
      </c>
      <c r="G27" s="129">
        <v>1</v>
      </c>
    </row>
    <row r="28" spans="1:8" ht="14.5" x14ac:dyDescent="0.35">
      <c r="C28" s="138" t="s">
        <v>1578</v>
      </c>
      <c r="D28" s="141" t="s">
        <v>1026</v>
      </c>
      <c r="E28" s="128">
        <v>14.99</v>
      </c>
      <c r="F28" s="128">
        <f>E28</f>
        <v>14.99</v>
      </c>
      <c r="G28" s="129">
        <v>1</v>
      </c>
    </row>
    <row r="29" spans="1:8" ht="14.5" x14ac:dyDescent="0.35">
      <c r="C29" s="138" t="s">
        <v>1579</v>
      </c>
      <c r="D29" s="126" t="s">
        <v>1026</v>
      </c>
      <c r="E29" s="128">
        <v>7.69</v>
      </c>
      <c r="F29" s="128">
        <f>E29/2</f>
        <v>3.8450000000000002</v>
      </c>
      <c r="G29" s="142">
        <v>30</v>
      </c>
      <c r="H29" t="s">
        <v>1030</v>
      </c>
    </row>
    <row r="30" spans="1:8" ht="14.5" x14ac:dyDescent="0.35">
      <c r="C30" s="138" t="s">
        <v>1580</v>
      </c>
      <c r="D30" s="141" t="s">
        <v>1026</v>
      </c>
      <c r="E30" s="128">
        <v>10.99</v>
      </c>
      <c r="F30" s="128">
        <f>E30/2</f>
        <v>5.4950000000000001</v>
      </c>
      <c r="G30" s="129">
        <v>30</v>
      </c>
      <c r="H30" t="s">
        <v>977</v>
      </c>
    </row>
    <row r="31" spans="1:8" ht="14.5" x14ac:dyDescent="0.35">
      <c r="C31" s="138" t="s">
        <v>1031</v>
      </c>
      <c r="D31" s="141" t="s">
        <v>1026</v>
      </c>
      <c r="E31" s="128">
        <v>2.63</v>
      </c>
      <c r="F31" s="128">
        <f>E31</f>
        <v>2.63</v>
      </c>
      <c r="G31" s="129">
        <v>1</v>
      </c>
    </row>
    <row r="32" spans="1:8" ht="14.5" x14ac:dyDescent="0.35">
      <c r="C32" s="138" t="s">
        <v>1032</v>
      </c>
      <c r="D32" s="141" t="s">
        <v>1026</v>
      </c>
      <c r="E32" s="128">
        <v>3.97</v>
      </c>
      <c r="F32" s="128">
        <f>E32</f>
        <v>3.97</v>
      </c>
      <c r="G32" s="129">
        <v>1</v>
      </c>
    </row>
    <row r="33" spans="1:8" ht="14.5" x14ac:dyDescent="0.35">
      <c r="C33" s="138" t="s">
        <v>72</v>
      </c>
      <c r="D33" s="141" t="s">
        <v>1026</v>
      </c>
      <c r="E33" s="128">
        <v>4.96</v>
      </c>
      <c r="F33" s="128">
        <f>E33</f>
        <v>4.96</v>
      </c>
      <c r="G33" s="129">
        <v>1</v>
      </c>
    </row>
    <row r="34" spans="1:8" ht="14.5" x14ac:dyDescent="0.35">
      <c r="C34" t="s">
        <v>846</v>
      </c>
      <c r="D34" s="126"/>
      <c r="E34" s="128"/>
      <c r="F34" s="128"/>
      <c r="G34" s="129"/>
    </row>
    <row r="35" spans="1:8" ht="14.5" x14ac:dyDescent="0.35">
      <c r="C35" s="138" t="s">
        <v>1581</v>
      </c>
      <c r="D35" s="141" t="s">
        <v>1026</v>
      </c>
      <c r="E35" s="128">
        <v>24.95</v>
      </c>
      <c r="F35" s="128">
        <f>E35</f>
        <v>24.95</v>
      </c>
      <c r="G35" s="129">
        <v>1</v>
      </c>
    </row>
    <row r="36" spans="1:8" ht="14.5" x14ac:dyDescent="0.35">
      <c r="C36" s="138" t="s">
        <v>1033</v>
      </c>
      <c r="D36" s="141" t="s">
        <v>1026</v>
      </c>
      <c r="E36" s="128">
        <v>16.350000000000001</v>
      </c>
      <c r="F36" s="128">
        <f>E36/2</f>
        <v>8.1750000000000007</v>
      </c>
      <c r="G36" s="129">
        <v>1</v>
      </c>
      <c r="H36" t="s">
        <v>1034</v>
      </c>
    </row>
    <row r="37" spans="1:8" ht="14.5" x14ac:dyDescent="0.35">
      <c r="C37" s="138" t="s">
        <v>1582</v>
      </c>
      <c r="D37" s="141" t="s">
        <v>1026</v>
      </c>
      <c r="E37" s="128">
        <v>13.99</v>
      </c>
      <c r="F37" s="128">
        <f>E37</f>
        <v>13.99</v>
      </c>
      <c r="G37" s="129">
        <v>1</v>
      </c>
    </row>
    <row r="38" spans="1:8" ht="14.5" x14ac:dyDescent="0.35">
      <c r="C38" s="138" t="s">
        <v>1583</v>
      </c>
      <c r="D38" s="141" t="s">
        <v>1011</v>
      </c>
      <c r="E38" s="143">
        <v>5.92</v>
      </c>
      <c r="F38" s="143">
        <f>E38/3</f>
        <v>1.9733333333333334</v>
      </c>
      <c r="G38" s="144">
        <v>30</v>
      </c>
      <c r="H38" t="s">
        <v>1035</v>
      </c>
    </row>
    <row r="39" spans="1:8" ht="14.5" x14ac:dyDescent="0.35">
      <c r="C39" s="138" t="s">
        <v>1036</v>
      </c>
      <c r="D39" s="141" t="s">
        <v>1011</v>
      </c>
      <c r="E39" s="128">
        <v>6.97</v>
      </c>
      <c r="F39" s="143">
        <f>E39/2</f>
        <v>3.4849999999999999</v>
      </c>
      <c r="G39" s="144">
        <v>1</v>
      </c>
      <c r="H39" t="s">
        <v>1037</v>
      </c>
    </row>
    <row r="40" spans="1:8" ht="14.5" x14ac:dyDescent="0.35">
      <c r="D40" s="139"/>
      <c r="E40" s="128"/>
      <c r="F40" s="143"/>
      <c r="G40" s="144"/>
    </row>
    <row r="41" spans="1:8" x14ac:dyDescent="0.3">
      <c r="A41" s="122" t="s">
        <v>1038</v>
      </c>
      <c r="B41" s="122" t="s">
        <v>1039</v>
      </c>
      <c r="C41" s="122"/>
      <c r="D41" s="122"/>
      <c r="E41" s="123"/>
      <c r="F41" s="123">
        <f>SUM(F42:F53)</f>
        <v>137.77833333333331</v>
      </c>
      <c r="G41" s="124"/>
    </row>
    <row r="42" spans="1:8" ht="14.5" x14ac:dyDescent="0.35">
      <c r="A42" t="s">
        <v>1007</v>
      </c>
      <c r="B42" s="130" t="s">
        <v>1039</v>
      </c>
      <c r="D42" s="145"/>
      <c r="E42" s="128"/>
      <c r="F42" s="128"/>
      <c r="G42" s="129"/>
    </row>
    <row r="43" spans="1:8" ht="14.5" x14ac:dyDescent="0.35">
      <c r="A43" t="s">
        <v>1017</v>
      </c>
      <c r="B43" t="s">
        <v>1040</v>
      </c>
      <c r="C43" s="131" t="s">
        <v>1570</v>
      </c>
      <c r="D43" s="130" t="s">
        <v>1011</v>
      </c>
      <c r="E43" s="127">
        <v>11.99</v>
      </c>
      <c r="F43" s="127">
        <f>E43</f>
        <v>11.99</v>
      </c>
      <c r="G43" s="133">
        <v>1</v>
      </c>
    </row>
    <row r="44" spans="1:8" ht="14.5" x14ac:dyDescent="0.35">
      <c r="A44" t="s">
        <v>1017</v>
      </c>
      <c r="B44" t="s">
        <v>1041</v>
      </c>
      <c r="C44" s="131" t="s">
        <v>1573</v>
      </c>
      <c r="D44" s="130" t="s">
        <v>1011</v>
      </c>
      <c r="E44" s="127">
        <v>7.99</v>
      </c>
      <c r="F44" s="127">
        <f>E44</f>
        <v>7.99</v>
      </c>
      <c r="G44" s="133">
        <v>1</v>
      </c>
    </row>
    <row r="45" spans="1:8" ht="14.5" x14ac:dyDescent="0.35">
      <c r="A45" t="s">
        <v>1017</v>
      </c>
      <c r="B45" t="s">
        <v>1042</v>
      </c>
      <c r="C45" s="138" t="s">
        <v>1570</v>
      </c>
      <c r="D45" s="130" t="s">
        <v>1011</v>
      </c>
      <c r="E45" s="127">
        <v>14.93</v>
      </c>
      <c r="F45" s="127">
        <f>E45</f>
        <v>14.93</v>
      </c>
      <c r="G45" s="133">
        <v>1</v>
      </c>
    </row>
    <row r="46" spans="1:8" ht="14.5" x14ac:dyDescent="0.35">
      <c r="B46" s="130"/>
      <c r="C46" s="138" t="s">
        <v>1584</v>
      </c>
      <c r="D46" s="125" t="s">
        <v>1026</v>
      </c>
      <c r="E46" s="127">
        <v>25.21</v>
      </c>
      <c r="F46" s="127">
        <f>E46</f>
        <v>25.21</v>
      </c>
      <c r="G46" s="133">
        <v>1</v>
      </c>
    </row>
    <row r="47" spans="1:8" ht="14.5" x14ac:dyDescent="0.35">
      <c r="C47" s="138" t="s">
        <v>1043</v>
      </c>
      <c r="D47" s="125" t="s">
        <v>1011</v>
      </c>
      <c r="E47" s="127">
        <v>9.99</v>
      </c>
      <c r="F47" s="127">
        <f>E47*5</f>
        <v>49.95</v>
      </c>
      <c r="G47" s="133">
        <v>5</v>
      </c>
    </row>
    <row r="48" spans="1:8" ht="14.5" x14ac:dyDescent="0.35">
      <c r="C48" s="138" t="s">
        <v>1585</v>
      </c>
      <c r="D48" s="125" t="s">
        <v>1011</v>
      </c>
      <c r="E48" s="127">
        <v>7.99</v>
      </c>
      <c r="F48" s="127">
        <f>E48</f>
        <v>7.99</v>
      </c>
      <c r="G48" s="133">
        <v>1</v>
      </c>
    </row>
    <row r="49" spans="1:8" ht="14.5" x14ac:dyDescent="0.35">
      <c r="C49" s="138" t="s">
        <v>1586</v>
      </c>
      <c r="D49" s="125" t="s">
        <v>1011</v>
      </c>
      <c r="E49" s="128">
        <v>15.79</v>
      </c>
      <c r="F49" s="128">
        <f>E49/2</f>
        <v>7.8949999999999996</v>
      </c>
      <c r="G49" s="129">
        <v>4</v>
      </c>
      <c r="H49" t="s">
        <v>1044</v>
      </c>
    </row>
    <row r="50" spans="1:8" ht="14.5" x14ac:dyDescent="0.35">
      <c r="C50" s="138" t="s">
        <v>1587</v>
      </c>
      <c r="D50" s="125" t="s">
        <v>1026</v>
      </c>
      <c r="E50" s="128">
        <v>23.99</v>
      </c>
      <c r="F50" s="128">
        <f>E50/6</f>
        <v>3.9983333333333331</v>
      </c>
      <c r="G50" s="129">
        <v>30</v>
      </c>
      <c r="H50" t="s">
        <v>5</v>
      </c>
    </row>
    <row r="51" spans="1:8" ht="14.5" x14ac:dyDescent="0.35">
      <c r="C51" s="138" t="s">
        <v>1045</v>
      </c>
      <c r="D51" s="145" t="s">
        <v>1011</v>
      </c>
      <c r="E51" s="128">
        <v>3.98</v>
      </c>
      <c r="F51" s="128">
        <f>E51</f>
        <v>3.98</v>
      </c>
      <c r="G51" s="129">
        <v>1</v>
      </c>
    </row>
    <row r="52" spans="1:8" ht="14.5" x14ac:dyDescent="0.35">
      <c r="C52" s="138" t="s">
        <v>1579</v>
      </c>
      <c r="D52" s="126" t="s">
        <v>1026</v>
      </c>
      <c r="E52" s="128">
        <v>7.69</v>
      </c>
      <c r="F52" s="128">
        <f>E52/2</f>
        <v>3.8450000000000002</v>
      </c>
      <c r="G52" s="129">
        <v>30</v>
      </c>
      <c r="H52" t="s">
        <v>1030</v>
      </c>
    </row>
    <row r="53" spans="1:8" ht="14.5" x14ac:dyDescent="0.35">
      <c r="C53" s="131"/>
      <c r="D53" s="130"/>
      <c r="E53" s="127"/>
      <c r="F53" s="127"/>
      <c r="G53" s="133"/>
    </row>
    <row r="54" spans="1:8" x14ac:dyDescent="0.3">
      <c r="A54" s="122" t="s">
        <v>1046</v>
      </c>
      <c r="B54" s="122" t="s">
        <v>1047</v>
      </c>
      <c r="C54" s="122"/>
      <c r="D54" s="122"/>
      <c r="E54" s="123"/>
      <c r="F54" s="123">
        <f>SUM(F55:F71)</f>
        <v>73.759500000000003</v>
      </c>
      <c r="G54" s="124"/>
    </row>
    <row r="55" spans="1:8" ht="14.5" x14ac:dyDescent="0.35">
      <c r="A55" t="s">
        <v>1007</v>
      </c>
      <c r="B55" s="130" t="s">
        <v>1047</v>
      </c>
      <c r="D55" s="145"/>
      <c r="E55" s="127"/>
      <c r="F55" s="127"/>
      <c r="G55" s="133"/>
    </row>
    <row r="56" spans="1:8" ht="14.5" x14ac:dyDescent="0.35">
      <c r="A56" t="s">
        <v>855</v>
      </c>
      <c r="B56" s="130" t="s">
        <v>1048</v>
      </c>
      <c r="C56" t="s">
        <v>665</v>
      </c>
      <c r="D56" s="145"/>
      <c r="E56" s="127"/>
      <c r="F56" s="127"/>
      <c r="G56" s="133"/>
    </row>
    <row r="57" spans="1:8" ht="14.5" x14ac:dyDescent="0.35">
      <c r="B57" s="145"/>
      <c r="C57" t="s">
        <v>1588</v>
      </c>
      <c r="D57" s="145"/>
      <c r="E57" s="127"/>
      <c r="F57" s="127"/>
      <c r="G57" s="133"/>
    </row>
    <row r="58" spans="1:8" ht="14.5" x14ac:dyDescent="0.35">
      <c r="A58" t="s">
        <v>1017</v>
      </c>
      <c r="B58" t="s">
        <v>1049</v>
      </c>
      <c r="C58" s="131" t="s">
        <v>1570</v>
      </c>
      <c r="D58" s="130" t="s">
        <v>1011</v>
      </c>
      <c r="E58" s="127">
        <v>19.989999999999998</v>
      </c>
      <c r="F58" s="127">
        <f>E58</f>
        <v>19.989999999999998</v>
      </c>
      <c r="G58" s="133">
        <v>1</v>
      </c>
    </row>
    <row r="59" spans="1:8" ht="14.5" x14ac:dyDescent="0.35">
      <c r="A59" t="s">
        <v>1017</v>
      </c>
      <c r="B59" t="s">
        <v>1050</v>
      </c>
      <c r="C59" s="131" t="s">
        <v>1570</v>
      </c>
      <c r="D59" s="130" t="s">
        <v>1011</v>
      </c>
      <c r="E59" s="127">
        <v>16.66</v>
      </c>
      <c r="F59" s="127">
        <f>E59</f>
        <v>16.66</v>
      </c>
      <c r="G59" s="133">
        <v>1</v>
      </c>
    </row>
    <row r="60" spans="1:8" ht="14.5" x14ac:dyDescent="0.35">
      <c r="B60" t="s">
        <v>1051</v>
      </c>
      <c r="C60" s="131" t="s">
        <v>1589</v>
      </c>
      <c r="D60" s="130" t="s">
        <v>1011</v>
      </c>
      <c r="E60" s="127">
        <v>4.8</v>
      </c>
      <c r="F60" s="127">
        <f>E60/2</f>
        <v>2.4</v>
      </c>
      <c r="G60" s="133">
        <v>50</v>
      </c>
      <c r="H60" t="s">
        <v>1052</v>
      </c>
    </row>
    <row r="61" spans="1:8" ht="14.5" x14ac:dyDescent="0.35">
      <c r="B61" t="s">
        <v>1053</v>
      </c>
      <c r="C61" s="131" t="s">
        <v>1590</v>
      </c>
      <c r="D61" s="130" t="s">
        <v>1011</v>
      </c>
      <c r="E61" s="127">
        <v>5.99</v>
      </c>
      <c r="F61" s="127">
        <f>E61</f>
        <v>5.99</v>
      </c>
      <c r="G61" s="133">
        <v>1</v>
      </c>
    </row>
    <row r="62" spans="1:8" ht="14.5" x14ac:dyDescent="0.35">
      <c r="B62" t="s">
        <v>1054</v>
      </c>
      <c r="C62" s="138" t="s">
        <v>1591</v>
      </c>
      <c r="D62" s="146" t="s">
        <v>1011</v>
      </c>
      <c r="E62" s="147">
        <v>5.96</v>
      </c>
      <c r="F62" s="127">
        <f>E62</f>
        <v>5.96</v>
      </c>
      <c r="G62" s="133">
        <v>30</v>
      </c>
      <c r="H62" t="s">
        <v>1055</v>
      </c>
    </row>
    <row r="63" spans="1:8" ht="14.5" x14ac:dyDescent="0.35">
      <c r="B63" t="s">
        <v>1056</v>
      </c>
      <c r="D63" s="145"/>
      <c r="E63" s="127"/>
      <c r="F63" s="127"/>
      <c r="G63" s="133"/>
    </row>
    <row r="64" spans="1:8" ht="14.5" x14ac:dyDescent="0.35">
      <c r="B64" s="148" t="s">
        <v>1057</v>
      </c>
      <c r="C64" s="131" t="s">
        <v>1592</v>
      </c>
      <c r="D64" s="130" t="s">
        <v>1011</v>
      </c>
      <c r="E64" s="127">
        <v>22.99</v>
      </c>
      <c r="F64" s="127">
        <f>E64/20</f>
        <v>1.1495</v>
      </c>
      <c r="G64" s="133">
        <v>1</v>
      </c>
      <c r="H64" t="s">
        <v>1058</v>
      </c>
    </row>
    <row r="65" spans="1:8" ht="14.5" x14ac:dyDescent="0.35">
      <c r="B65" s="148" t="s">
        <v>1057</v>
      </c>
      <c r="C65" s="131" t="s">
        <v>1593</v>
      </c>
      <c r="D65" s="130" t="s">
        <v>1011</v>
      </c>
      <c r="E65" s="127">
        <v>5.24</v>
      </c>
      <c r="F65" s="127">
        <f>E65</f>
        <v>5.24</v>
      </c>
      <c r="G65" s="133">
        <v>1</v>
      </c>
    </row>
    <row r="66" spans="1:8" ht="14.5" x14ac:dyDescent="0.35">
      <c r="B66" s="148" t="s">
        <v>1057</v>
      </c>
      <c r="C66" s="131" t="s">
        <v>1594</v>
      </c>
      <c r="D66" s="145" t="s">
        <v>1011</v>
      </c>
      <c r="E66" s="127">
        <v>6.78</v>
      </c>
      <c r="F66" s="127">
        <f>E66</f>
        <v>6.78</v>
      </c>
      <c r="G66" s="133">
        <v>1</v>
      </c>
    </row>
    <row r="67" spans="1:8" ht="14.5" x14ac:dyDescent="0.35">
      <c r="B67" s="148" t="s">
        <v>1059</v>
      </c>
      <c r="D67" s="145"/>
      <c r="E67" s="127"/>
      <c r="F67" s="127"/>
      <c r="G67" s="133"/>
    </row>
    <row r="68" spans="1:8" ht="14.5" x14ac:dyDescent="0.35">
      <c r="B68" s="148" t="s">
        <v>1057</v>
      </c>
      <c r="C68" s="131" t="s">
        <v>1060</v>
      </c>
      <c r="D68" s="145" t="s">
        <v>1011</v>
      </c>
      <c r="E68" s="127">
        <v>9.59</v>
      </c>
      <c r="F68" s="127">
        <f>E68</f>
        <v>9.59</v>
      </c>
      <c r="G68" s="133">
        <v>1</v>
      </c>
    </row>
    <row r="71" spans="1:8" ht="18.5" x14ac:dyDescent="0.45">
      <c r="A71" s="149" t="s">
        <v>1061</v>
      </c>
      <c r="B71" s="150" t="s">
        <v>1062</v>
      </c>
      <c r="C71" s="150" t="s">
        <v>1063</v>
      </c>
      <c r="D71" s="150" t="s">
        <v>1001</v>
      </c>
      <c r="E71" s="151" t="s">
        <v>1002</v>
      </c>
      <c r="F71" s="151" t="s">
        <v>1003</v>
      </c>
      <c r="G71" s="152" t="s">
        <v>1004</v>
      </c>
    </row>
    <row r="72" spans="1:8" x14ac:dyDescent="0.3">
      <c r="A72" s="153" t="s">
        <v>1005</v>
      </c>
      <c r="B72" s="153" t="s">
        <v>1064</v>
      </c>
      <c r="C72" s="153"/>
      <c r="D72" s="153"/>
      <c r="E72" s="154"/>
      <c r="F72" s="154">
        <f>SUM(F73:F87)</f>
        <v>205.1275</v>
      </c>
      <c r="G72" s="153"/>
    </row>
    <row r="73" spans="1:8" ht="14.5" x14ac:dyDescent="0.35">
      <c r="A73" t="s">
        <v>1007</v>
      </c>
      <c r="B73" t="s">
        <v>1065</v>
      </c>
      <c r="C73" s="155" t="s">
        <v>1066</v>
      </c>
      <c r="D73" s="138"/>
      <c r="E73" s="128"/>
      <c r="F73" s="128"/>
    </row>
    <row r="74" spans="1:8" ht="14.5" x14ac:dyDescent="0.35">
      <c r="C74" s="131" t="s">
        <v>1567</v>
      </c>
      <c r="D74" s="132" t="s">
        <v>1011</v>
      </c>
      <c r="E74" s="127">
        <v>12.99</v>
      </c>
      <c r="F74" s="127">
        <f>E74/6</f>
        <v>2.165</v>
      </c>
      <c r="G74">
        <v>50</v>
      </c>
      <c r="H74" t="s">
        <v>5</v>
      </c>
    </row>
    <row r="75" spans="1:8" ht="14.5" x14ac:dyDescent="0.35">
      <c r="C75" s="131" t="s">
        <v>1568</v>
      </c>
      <c r="D75" s="132" t="s">
        <v>1011</v>
      </c>
      <c r="E75" s="127">
        <v>19.989999999999998</v>
      </c>
      <c r="F75" s="127">
        <f>E75/4</f>
        <v>4.9974999999999996</v>
      </c>
      <c r="G75">
        <v>50</v>
      </c>
      <c r="H75" t="s">
        <v>5</v>
      </c>
    </row>
    <row r="76" spans="1:8" ht="14.5" x14ac:dyDescent="0.35">
      <c r="C76" s="138" t="s">
        <v>1595</v>
      </c>
      <c r="D76" s="156" t="s">
        <v>1011</v>
      </c>
      <c r="E76" s="128">
        <v>5.14</v>
      </c>
      <c r="F76" s="128">
        <f>E76</f>
        <v>5.14</v>
      </c>
      <c r="G76" s="156">
        <v>1</v>
      </c>
    </row>
    <row r="77" spans="1:8" ht="14.5" x14ac:dyDescent="0.35">
      <c r="C77" s="138" t="s">
        <v>1596</v>
      </c>
      <c r="D77" s="156" t="s">
        <v>1011</v>
      </c>
      <c r="E77" s="157">
        <v>14.99</v>
      </c>
      <c r="F77" s="128">
        <f t="shared" ref="F77:F79" si="0">E77</f>
        <v>14.99</v>
      </c>
      <c r="G77" s="156">
        <v>1</v>
      </c>
    </row>
    <row r="78" spans="1:8" ht="14.5" x14ac:dyDescent="0.35">
      <c r="C78" s="158" t="s">
        <v>1597</v>
      </c>
      <c r="D78" s="156" t="s">
        <v>1011</v>
      </c>
      <c r="E78" s="159">
        <v>13.99</v>
      </c>
      <c r="F78" s="128">
        <f t="shared" si="0"/>
        <v>13.99</v>
      </c>
      <c r="G78" s="156">
        <v>1</v>
      </c>
    </row>
    <row r="79" spans="1:8" ht="14.5" x14ac:dyDescent="0.35">
      <c r="B79" s="138"/>
      <c r="C79" s="138" t="s">
        <v>1598</v>
      </c>
      <c r="D79" s="156" t="s">
        <v>1011</v>
      </c>
      <c r="E79" s="128">
        <v>12.93</v>
      </c>
      <c r="F79" s="128">
        <f t="shared" si="0"/>
        <v>12.93</v>
      </c>
      <c r="G79" s="156">
        <v>2</v>
      </c>
    </row>
    <row r="80" spans="1:8" ht="14.5" x14ac:dyDescent="0.35">
      <c r="C80" s="138" t="s">
        <v>1599</v>
      </c>
      <c r="D80" s="156" t="s">
        <v>1011</v>
      </c>
      <c r="E80" s="128">
        <v>13.99</v>
      </c>
      <c r="F80" s="128">
        <f>E80/2</f>
        <v>6.9950000000000001</v>
      </c>
      <c r="G80" s="156">
        <v>3</v>
      </c>
      <c r="H80" t="s">
        <v>1044</v>
      </c>
    </row>
    <row r="81" spans="1:8" ht="14.5" x14ac:dyDescent="0.35">
      <c r="B81" s="138"/>
      <c r="C81" s="138" t="s">
        <v>1600</v>
      </c>
      <c r="D81" s="156" t="s">
        <v>1011</v>
      </c>
      <c r="E81" s="128">
        <v>11.76</v>
      </c>
      <c r="F81" s="128">
        <f>E81*4</f>
        <v>47.04</v>
      </c>
      <c r="G81" s="156">
        <v>4</v>
      </c>
    </row>
    <row r="82" spans="1:8" ht="14.5" x14ac:dyDescent="0.35">
      <c r="B82" s="138"/>
      <c r="C82" s="138" t="s">
        <v>1601</v>
      </c>
      <c r="D82" s="156" t="s">
        <v>1011</v>
      </c>
      <c r="E82" s="128">
        <v>4.99</v>
      </c>
      <c r="F82" s="128">
        <f>E82</f>
        <v>4.99</v>
      </c>
      <c r="G82" s="156">
        <v>1</v>
      </c>
    </row>
    <row r="83" spans="1:8" ht="14.5" x14ac:dyDescent="0.35">
      <c r="B83" s="138"/>
      <c r="C83" s="138" t="s">
        <v>1602</v>
      </c>
      <c r="D83" s="156" t="s">
        <v>1011</v>
      </c>
      <c r="E83" s="128">
        <v>9.9</v>
      </c>
      <c r="F83" s="128">
        <f>E83*3</f>
        <v>29.700000000000003</v>
      </c>
      <c r="G83" s="146">
        <v>3</v>
      </c>
    </row>
    <row r="84" spans="1:8" ht="14.5" x14ac:dyDescent="0.35">
      <c r="C84" s="138" t="s">
        <v>1603</v>
      </c>
      <c r="D84" s="156" t="s">
        <v>1011</v>
      </c>
      <c r="E84" s="128">
        <v>11.04</v>
      </c>
      <c r="F84" s="128">
        <f t="shared" ref="F84:F87" si="1">E84</f>
        <v>11.04</v>
      </c>
      <c r="G84" s="156">
        <v>1</v>
      </c>
    </row>
    <row r="85" spans="1:8" ht="14.5" x14ac:dyDescent="0.35">
      <c r="B85" s="138"/>
      <c r="C85" s="138" t="s">
        <v>1604</v>
      </c>
      <c r="D85" s="156" t="s">
        <v>1011</v>
      </c>
      <c r="E85" s="128">
        <v>11.99</v>
      </c>
      <c r="F85" s="128">
        <f t="shared" si="1"/>
        <v>11.99</v>
      </c>
      <c r="G85" s="156">
        <v>1</v>
      </c>
    </row>
    <row r="86" spans="1:8" ht="14.5" x14ac:dyDescent="0.35">
      <c r="A86" t="s">
        <v>1024</v>
      </c>
      <c r="B86" t="s">
        <v>1067</v>
      </c>
      <c r="C86" s="138" t="s">
        <v>1573</v>
      </c>
      <c r="D86" s="156" t="s">
        <v>1011</v>
      </c>
      <c r="E86" s="128">
        <v>8.99</v>
      </c>
      <c r="F86" s="128">
        <f t="shared" si="1"/>
        <v>8.99</v>
      </c>
      <c r="G86" s="156">
        <v>1</v>
      </c>
    </row>
    <row r="87" spans="1:8" ht="14.5" x14ac:dyDescent="0.35">
      <c r="A87" t="s">
        <v>1024</v>
      </c>
      <c r="B87" t="s">
        <v>1068</v>
      </c>
      <c r="C87" s="131" t="s">
        <v>1069</v>
      </c>
      <c r="D87" s="156" t="s">
        <v>1011</v>
      </c>
      <c r="E87" s="127">
        <v>30.17</v>
      </c>
      <c r="F87" s="128">
        <f t="shared" si="1"/>
        <v>30.17</v>
      </c>
      <c r="G87" s="156">
        <v>1</v>
      </c>
    </row>
    <row r="88" spans="1:8" x14ac:dyDescent="0.3">
      <c r="A88" s="153" t="s">
        <v>1020</v>
      </c>
      <c r="B88" s="153" t="s">
        <v>1070</v>
      </c>
      <c r="C88" s="153"/>
      <c r="D88" s="153"/>
      <c r="E88" s="154"/>
      <c r="F88" s="154">
        <f>SUM(F89:F98)</f>
        <v>71.550000000000011</v>
      </c>
      <c r="G88" s="153"/>
    </row>
    <row r="89" spans="1:8" ht="14.5" x14ac:dyDescent="0.35">
      <c r="A89" t="s">
        <v>1007</v>
      </c>
      <c r="B89" t="s">
        <v>1071</v>
      </c>
      <c r="C89" s="156" t="s">
        <v>1072</v>
      </c>
      <c r="D89" s="156"/>
      <c r="E89" s="147"/>
      <c r="F89" s="147"/>
    </row>
    <row r="90" spans="1:8" ht="14.5" x14ac:dyDescent="0.35">
      <c r="B90" s="160"/>
      <c r="C90" s="138" t="s">
        <v>1605</v>
      </c>
      <c r="D90" s="156" t="s">
        <v>1011</v>
      </c>
      <c r="E90" s="147">
        <v>11.69</v>
      </c>
      <c r="F90" s="147">
        <f>E90</f>
        <v>11.69</v>
      </c>
      <c r="G90">
        <v>1</v>
      </c>
    </row>
    <row r="91" spans="1:8" ht="14.5" x14ac:dyDescent="0.35">
      <c r="B91" s="161" t="s">
        <v>1073</v>
      </c>
      <c r="C91" s="138" t="s">
        <v>1606</v>
      </c>
      <c r="D91" s="156" t="s">
        <v>1011</v>
      </c>
      <c r="E91" s="147">
        <v>13.99</v>
      </c>
      <c r="F91" s="147">
        <f t="shared" ref="F91:F98" si="2">E91</f>
        <v>13.99</v>
      </c>
      <c r="G91">
        <v>1</v>
      </c>
    </row>
    <row r="92" spans="1:8" ht="14.5" x14ac:dyDescent="0.35">
      <c r="C92" s="138" t="s">
        <v>1607</v>
      </c>
      <c r="D92" s="156" t="s">
        <v>1011</v>
      </c>
      <c r="E92" s="147">
        <v>7.49</v>
      </c>
      <c r="F92" s="147">
        <f t="shared" si="2"/>
        <v>7.49</v>
      </c>
      <c r="G92">
        <v>30</v>
      </c>
      <c r="H92" t="s">
        <v>10</v>
      </c>
    </row>
    <row r="93" spans="1:8" ht="14.5" x14ac:dyDescent="0.35">
      <c r="C93" t="s">
        <v>1074</v>
      </c>
      <c r="D93" s="146" t="s">
        <v>1075</v>
      </c>
      <c r="E93" s="147"/>
      <c r="F93" s="147"/>
    </row>
    <row r="94" spans="1:8" ht="14.5" x14ac:dyDescent="0.35">
      <c r="B94" s="138"/>
      <c r="C94" s="138" t="s">
        <v>1608</v>
      </c>
      <c r="D94" s="146" t="s">
        <v>1011</v>
      </c>
      <c r="E94" s="147">
        <v>9.99</v>
      </c>
      <c r="F94" s="147">
        <f t="shared" si="2"/>
        <v>9.99</v>
      </c>
      <c r="G94">
        <v>1</v>
      </c>
    </row>
    <row r="95" spans="1:8" ht="14.5" x14ac:dyDescent="0.35">
      <c r="B95" s="138"/>
      <c r="C95" s="138" t="s">
        <v>1591</v>
      </c>
      <c r="D95" s="146" t="s">
        <v>1011</v>
      </c>
      <c r="E95" s="147">
        <v>5.96</v>
      </c>
      <c r="F95" s="147">
        <f t="shared" si="2"/>
        <v>5.96</v>
      </c>
      <c r="G95">
        <v>1</v>
      </c>
    </row>
    <row r="96" spans="1:8" ht="14.5" x14ac:dyDescent="0.35">
      <c r="A96" t="s">
        <v>1017</v>
      </c>
      <c r="B96" t="s">
        <v>1076</v>
      </c>
      <c r="C96" s="138" t="s">
        <v>1573</v>
      </c>
      <c r="D96" s="146" t="s">
        <v>1011</v>
      </c>
      <c r="E96" s="147">
        <v>7.33</v>
      </c>
      <c r="F96" s="147">
        <f t="shared" si="2"/>
        <v>7.33</v>
      </c>
      <c r="G96">
        <v>1</v>
      </c>
      <c r="H96" s="148" t="s">
        <v>1077</v>
      </c>
    </row>
    <row r="97" spans="1:8" ht="14.5" x14ac:dyDescent="0.35">
      <c r="A97" t="s">
        <v>1017</v>
      </c>
      <c r="B97" t="s">
        <v>1078</v>
      </c>
      <c r="C97" s="138" t="s">
        <v>1069</v>
      </c>
      <c r="D97" s="146" t="s">
        <v>1011</v>
      </c>
      <c r="E97" s="147">
        <v>9.15</v>
      </c>
      <c r="F97" s="147">
        <f t="shared" si="2"/>
        <v>9.15</v>
      </c>
      <c r="G97">
        <v>1</v>
      </c>
    </row>
    <row r="98" spans="1:8" ht="14.5" x14ac:dyDescent="0.35">
      <c r="A98" t="s">
        <v>1017</v>
      </c>
      <c r="B98" t="s">
        <v>1079</v>
      </c>
      <c r="C98" s="138" t="s">
        <v>1573</v>
      </c>
      <c r="D98" s="146" t="s">
        <v>1011</v>
      </c>
      <c r="E98" s="147">
        <v>5.95</v>
      </c>
      <c r="F98" s="147">
        <f t="shared" si="2"/>
        <v>5.95</v>
      </c>
      <c r="G98">
        <v>1</v>
      </c>
    </row>
    <row r="99" spans="1:8" x14ac:dyDescent="0.3">
      <c r="A99" s="153" t="s">
        <v>1038</v>
      </c>
      <c r="B99" s="153" t="s">
        <v>1080</v>
      </c>
      <c r="C99" s="153"/>
      <c r="D99" s="153"/>
      <c r="E99" s="154"/>
      <c r="F99" s="154">
        <f>SUM(F100:F118)</f>
        <v>181.755</v>
      </c>
      <c r="G99" s="153"/>
    </row>
    <row r="100" spans="1:8" x14ac:dyDescent="0.3">
      <c r="A100" t="s">
        <v>1007</v>
      </c>
      <c r="B100" t="s">
        <v>1081</v>
      </c>
      <c r="C100" t="s">
        <v>1072</v>
      </c>
      <c r="E100" s="157"/>
    </row>
    <row r="101" spans="1:8" x14ac:dyDescent="0.3">
      <c r="A101" t="s">
        <v>1007</v>
      </c>
      <c r="C101" t="s">
        <v>1072</v>
      </c>
      <c r="E101" s="157"/>
    </row>
    <row r="102" spans="1:8" x14ac:dyDescent="0.3">
      <c r="B102" s="138"/>
      <c r="C102" s="138" t="s">
        <v>72</v>
      </c>
      <c r="D102" t="s">
        <v>1011</v>
      </c>
      <c r="E102" s="157">
        <v>4.9400000000000004</v>
      </c>
      <c r="F102" s="157">
        <f>E102</f>
        <v>4.9400000000000004</v>
      </c>
      <c r="G102">
        <v>1</v>
      </c>
    </row>
    <row r="103" spans="1:8" ht="14.5" x14ac:dyDescent="0.35">
      <c r="B103" s="138"/>
      <c r="C103" s="138" t="s">
        <v>1045</v>
      </c>
      <c r="D103" s="145" t="s">
        <v>1011</v>
      </c>
      <c r="E103" s="128">
        <v>3.98</v>
      </c>
      <c r="F103" s="157">
        <f t="shared" ref="F103:F118" si="3">E103</f>
        <v>3.98</v>
      </c>
      <c r="G103">
        <v>1</v>
      </c>
    </row>
    <row r="104" spans="1:8" ht="14.5" x14ac:dyDescent="0.35">
      <c r="C104" s="138" t="s">
        <v>1082</v>
      </c>
      <c r="D104" s="146" t="s">
        <v>1011</v>
      </c>
      <c r="E104" s="147">
        <v>15.99</v>
      </c>
      <c r="F104" s="157">
        <f>E104*2</f>
        <v>31.98</v>
      </c>
      <c r="G104">
        <v>2</v>
      </c>
    </row>
    <row r="105" spans="1:8" ht="14.5" x14ac:dyDescent="0.35">
      <c r="B105" t="s">
        <v>1083</v>
      </c>
      <c r="C105" s="138" t="s">
        <v>1609</v>
      </c>
      <c r="D105" s="146" t="s">
        <v>1011</v>
      </c>
      <c r="E105" s="147">
        <v>7.99</v>
      </c>
      <c r="F105" s="157">
        <f>E105</f>
        <v>7.99</v>
      </c>
      <c r="G105">
        <v>1</v>
      </c>
    </row>
    <row r="106" spans="1:8" x14ac:dyDescent="0.3">
      <c r="B106" s="138"/>
      <c r="C106" s="138" t="s">
        <v>1610</v>
      </c>
      <c r="D106" t="s">
        <v>1011</v>
      </c>
      <c r="E106" s="157">
        <v>17.96</v>
      </c>
      <c r="F106" s="157">
        <f t="shared" si="3"/>
        <v>17.96</v>
      </c>
      <c r="G106">
        <v>1</v>
      </c>
    </row>
    <row r="107" spans="1:8" ht="14.5" x14ac:dyDescent="0.35">
      <c r="C107" s="138" t="s">
        <v>1036</v>
      </c>
      <c r="D107" s="141" t="s">
        <v>1011</v>
      </c>
      <c r="E107" s="128">
        <v>6.97</v>
      </c>
      <c r="F107" s="143">
        <f>E107/2</f>
        <v>3.4849999999999999</v>
      </c>
      <c r="G107" s="144">
        <v>1</v>
      </c>
      <c r="H107" t="s">
        <v>1037</v>
      </c>
    </row>
    <row r="108" spans="1:8" x14ac:dyDescent="0.3">
      <c r="C108" s="138" t="s">
        <v>1084</v>
      </c>
      <c r="D108" t="s">
        <v>1011</v>
      </c>
      <c r="E108" s="157">
        <v>7.99</v>
      </c>
      <c r="F108" s="157">
        <f t="shared" si="3"/>
        <v>7.99</v>
      </c>
      <c r="G108">
        <v>1</v>
      </c>
    </row>
    <row r="109" spans="1:8" ht="14.5" x14ac:dyDescent="0.35">
      <c r="C109" s="138" t="s">
        <v>1581</v>
      </c>
      <c r="D109" s="141" t="s">
        <v>1026</v>
      </c>
      <c r="E109" s="128">
        <v>24.95</v>
      </c>
      <c r="F109" s="128">
        <f>E109</f>
        <v>24.95</v>
      </c>
      <c r="G109" s="129">
        <v>1</v>
      </c>
    </row>
    <row r="110" spans="1:8" x14ac:dyDescent="0.3">
      <c r="B110" s="138"/>
      <c r="C110" s="138" t="s">
        <v>1611</v>
      </c>
      <c r="D110" t="s">
        <v>1011</v>
      </c>
      <c r="E110" s="157">
        <v>8.99</v>
      </c>
      <c r="F110" s="157">
        <f t="shared" si="3"/>
        <v>8.99</v>
      </c>
      <c r="G110">
        <v>1</v>
      </c>
    </row>
    <row r="111" spans="1:8" x14ac:dyDescent="0.3">
      <c r="B111" s="138"/>
      <c r="C111" s="138" t="s">
        <v>1612</v>
      </c>
      <c r="D111" s="162" t="s">
        <v>1011</v>
      </c>
      <c r="E111" s="157">
        <v>6.73</v>
      </c>
      <c r="F111" s="157">
        <f t="shared" si="3"/>
        <v>6.73</v>
      </c>
      <c r="G111">
        <v>1</v>
      </c>
    </row>
    <row r="112" spans="1:8" x14ac:dyDescent="0.3">
      <c r="B112" s="138"/>
      <c r="C112" s="138" t="s">
        <v>1613</v>
      </c>
      <c r="D112" t="s">
        <v>1011</v>
      </c>
      <c r="E112" s="157">
        <v>2.99</v>
      </c>
      <c r="F112" s="157">
        <f t="shared" si="3"/>
        <v>2.99</v>
      </c>
      <c r="G112">
        <v>1</v>
      </c>
    </row>
    <row r="113" spans="1:8" x14ac:dyDescent="0.3">
      <c r="B113" s="138"/>
      <c r="C113" s="138" t="s">
        <v>1085</v>
      </c>
      <c r="D113" t="s">
        <v>1011</v>
      </c>
      <c r="E113" s="157">
        <v>5.19</v>
      </c>
      <c r="F113" s="157">
        <f>E113*2</f>
        <v>10.38</v>
      </c>
      <c r="G113">
        <v>2</v>
      </c>
    </row>
    <row r="114" spans="1:8" x14ac:dyDescent="0.3">
      <c r="B114" s="138"/>
      <c r="C114" s="138" t="s">
        <v>355</v>
      </c>
      <c r="D114" t="s">
        <v>1011</v>
      </c>
      <c r="E114" s="157">
        <v>3.91</v>
      </c>
      <c r="F114" s="157">
        <f t="shared" si="3"/>
        <v>3.91</v>
      </c>
      <c r="G114">
        <v>1</v>
      </c>
    </row>
    <row r="115" spans="1:8" x14ac:dyDescent="0.3">
      <c r="C115" t="s">
        <v>1086</v>
      </c>
      <c r="E115" s="157"/>
      <c r="F115" s="157"/>
    </row>
    <row r="116" spans="1:8" x14ac:dyDescent="0.3">
      <c r="B116" s="138"/>
      <c r="C116" s="138" t="s">
        <v>1614</v>
      </c>
      <c r="D116" t="s">
        <v>1026</v>
      </c>
      <c r="E116" s="157">
        <v>23.99</v>
      </c>
      <c r="F116" s="157">
        <f t="shared" si="3"/>
        <v>23.99</v>
      </c>
      <c r="G116">
        <v>1</v>
      </c>
    </row>
    <row r="117" spans="1:8" x14ac:dyDescent="0.3">
      <c r="A117" t="s">
        <v>1024</v>
      </c>
      <c r="B117" t="s">
        <v>1087</v>
      </c>
      <c r="C117" s="138" t="s">
        <v>1069</v>
      </c>
      <c r="D117" t="s">
        <v>1026</v>
      </c>
      <c r="E117" s="128">
        <v>12.1</v>
      </c>
      <c r="F117" s="157">
        <f t="shared" si="3"/>
        <v>12.1</v>
      </c>
      <c r="G117">
        <v>1</v>
      </c>
    </row>
    <row r="118" spans="1:8" x14ac:dyDescent="0.3">
      <c r="A118" t="s">
        <v>1024</v>
      </c>
      <c r="B118" t="s">
        <v>1088</v>
      </c>
      <c r="C118" s="138" t="s">
        <v>1069</v>
      </c>
      <c r="D118" t="s">
        <v>1026</v>
      </c>
      <c r="E118" s="128">
        <v>9.39</v>
      </c>
      <c r="F118" s="157">
        <f t="shared" si="3"/>
        <v>9.39</v>
      </c>
      <c r="G118">
        <v>1</v>
      </c>
    </row>
    <row r="120" spans="1:8" ht="18.5" x14ac:dyDescent="0.45">
      <c r="A120" s="163" t="s">
        <v>1089</v>
      </c>
      <c r="B120" s="164"/>
      <c r="C120" s="164"/>
      <c r="D120" s="165" t="s">
        <v>1001</v>
      </c>
      <c r="E120" s="166" t="s">
        <v>1002</v>
      </c>
      <c r="F120" s="166" t="s">
        <v>1003</v>
      </c>
      <c r="G120" s="167" t="s">
        <v>1004</v>
      </c>
    </row>
    <row r="121" spans="1:8" x14ac:dyDescent="0.3">
      <c r="A121" s="168" t="s">
        <v>1005</v>
      </c>
      <c r="B121" s="168" t="s">
        <v>1090</v>
      </c>
      <c r="C121" s="168"/>
      <c r="D121" s="168"/>
      <c r="E121" s="169"/>
      <c r="F121" s="169">
        <f>SUM(F122:F139)</f>
        <v>102.10233333333332</v>
      </c>
      <c r="G121" s="170"/>
    </row>
    <row r="122" spans="1:8" ht="14.5" x14ac:dyDescent="0.35">
      <c r="A122" t="s">
        <v>1007</v>
      </c>
      <c r="B122" s="125" t="s">
        <v>1090</v>
      </c>
      <c r="C122" s="131"/>
      <c r="D122" s="171"/>
      <c r="E122" s="128"/>
      <c r="F122" s="128"/>
      <c r="G122" s="172"/>
    </row>
    <row r="123" spans="1:8" ht="14.5" x14ac:dyDescent="0.35">
      <c r="A123" t="s">
        <v>1091</v>
      </c>
      <c r="B123" s="125" t="s">
        <v>1092</v>
      </c>
      <c r="D123" s="171"/>
      <c r="E123" s="128"/>
      <c r="F123" s="128"/>
      <c r="G123" s="172"/>
    </row>
    <row r="124" spans="1:8" ht="14.5" x14ac:dyDescent="0.35">
      <c r="A124" t="s">
        <v>1091</v>
      </c>
      <c r="B124" s="125" t="s">
        <v>1093</v>
      </c>
      <c r="C124" s="125"/>
      <c r="D124" s="173"/>
      <c r="E124" s="143"/>
      <c r="F124" s="143"/>
      <c r="G124" s="174"/>
    </row>
    <row r="125" spans="1:8" ht="14.5" x14ac:dyDescent="0.35">
      <c r="A125" t="s">
        <v>1024</v>
      </c>
      <c r="B125" s="138" t="s">
        <v>1094</v>
      </c>
      <c r="C125" s="145"/>
      <c r="D125" s="171" t="s">
        <v>1011</v>
      </c>
      <c r="E125" s="143">
        <v>12.72</v>
      </c>
      <c r="F125" s="143">
        <f>E125</f>
        <v>12.72</v>
      </c>
      <c r="G125" s="174">
        <v>1</v>
      </c>
    </row>
    <row r="126" spans="1:8" ht="14.5" x14ac:dyDescent="0.35">
      <c r="A126" t="s">
        <v>1024</v>
      </c>
      <c r="B126" s="138" t="s">
        <v>1095</v>
      </c>
      <c r="C126" s="145"/>
      <c r="D126" s="171" t="s">
        <v>1011</v>
      </c>
      <c r="E126" s="143">
        <v>12.59</v>
      </c>
      <c r="F126" s="143">
        <f>E126</f>
        <v>12.59</v>
      </c>
      <c r="G126" s="174">
        <v>1</v>
      </c>
    </row>
    <row r="127" spans="1:8" ht="14.5" x14ac:dyDescent="0.35">
      <c r="B127" s="138"/>
      <c r="C127" s="138" t="s">
        <v>1571</v>
      </c>
      <c r="D127" s="171" t="s">
        <v>1011</v>
      </c>
      <c r="E127" s="143">
        <v>5.14</v>
      </c>
      <c r="F127" s="143">
        <f>E127</f>
        <v>5.14</v>
      </c>
      <c r="G127" s="174">
        <v>1</v>
      </c>
    </row>
    <row r="128" spans="1:8" ht="14.5" x14ac:dyDescent="0.35">
      <c r="B128" s="138"/>
      <c r="C128" s="138" t="s">
        <v>1615</v>
      </c>
      <c r="D128" s="171" t="s">
        <v>1011</v>
      </c>
      <c r="E128" s="143">
        <v>7.17</v>
      </c>
      <c r="F128" s="143">
        <f>E128/5</f>
        <v>1.4339999999999999</v>
      </c>
      <c r="G128" s="174">
        <v>100</v>
      </c>
      <c r="H128" t="s">
        <v>5</v>
      </c>
    </row>
    <row r="129" spans="1:8" ht="14.5" x14ac:dyDescent="0.35">
      <c r="B129" s="138"/>
      <c r="C129" s="138" t="s">
        <v>1583</v>
      </c>
      <c r="D129" s="171" t="s">
        <v>1011</v>
      </c>
      <c r="E129" s="143">
        <v>5.92</v>
      </c>
      <c r="F129" s="143">
        <f>E129/3</f>
        <v>1.9733333333333334</v>
      </c>
      <c r="G129" s="174">
        <v>30</v>
      </c>
      <c r="H129" t="s">
        <v>1035</v>
      </c>
    </row>
    <row r="130" spans="1:8" ht="14.5" x14ac:dyDescent="0.35">
      <c r="C130" s="138" t="s">
        <v>1616</v>
      </c>
      <c r="D130" s="173" t="s">
        <v>1011</v>
      </c>
      <c r="E130" s="143">
        <v>16.5</v>
      </c>
      <c r="F130" s="143">
        <f>E130</f>
        <v>16.5</v>
      </c>
      <c r="G130" s="174">
        <v>1</v>
      </c>
    </row>
    <row r="131" spans="1:8" ht="14.5" x14ac:dyDescent="0.35">
      <c r="C131" s="138" t="s">
        <v>1617</v>
      </c>
      <c r="D131" s="173" t="s">
        <v>1011</v>
      </c>
      <c r="E131" s="143">
        <v>9.99</v>
      </c>
      <c r="F131" s="143">
        <f>E131</f>
        <v>9.99</v>
      </c>
      <c r="G131" s="174">
        <v>1</v>
      </c>
    </row>
    <row r="132" spans="1:8" ht="14.5" x14ac:dyDescent="0.35">
      <c r="B132" s="125" t="s">
        <v>1096</v>
      </c>
      <c r="C132" s="145"/>
      <c r="D132" s="171"/>
      <c r="E132" s="143"/>
      <c r="F132" s="143"/>
      <c r="G132" s="174"/>
    </row>
    <row r="133" spans="1:8" ht="14.5" x14ac:dyDescent="0.35">
      <c r="C133" s="138" t="s">
        <v>1097</v>
      </c>
      <c r="D133" s="171" t="s">
        <v>1011</v>
      </c>
      <c r="E133" s="143">
        <v>7.97</v>
      </c>
      <c r="F133" s="143">
        <f>E133</f>
        <v>7.97</v>
      </c>
      <c r="G133" s="174">
        <v>1</v>
      </c>
    </row>
    <row r="134" spans="1:8" ht="14.5" x14ac:dyDescent="0.35">
      <c r="C134" s="138" t="s">
        <v>1098</v>
      </c>
      <c r="D134" s="171" t="s">
        <v>1011</v>
      </c>
      <c r="E134" s="143">
        <v>4.9400000000000004</v>
      </c>
      <c r="F134" s="143">
        <f>E134</f>
        <v>4.9400000000000004</v>
      </c>
      <c r="G134" s="174">
        <v>1</v>
      </c>
    </row>
    <row r="135" spans="1:8" ht="14.5" x14ac:dyDescent="0.35">
      <c r="C135" s="138" t="s">
        <v>1099</v>
      </c>
      <c r="D135" s="171" t="s">
        <v>1011</v>
      </c>
      <c r="E135" s="143">
        <v>5.99</v>
      </c>
      <c r="F135" s="143">
        <f>E135</f>
        <v>5.99</v>
      </c>
      <c r="G135" s="174">
        <v>1</v>
      </c>
    </row>
    <row r="136" spans="1:8" ht="14.5" x14ac:dyDescent="0.35">
      <c r="C136" s="138" t="s">
        <v>1100</v>
      </c>
      <c r="D136" s="171" t="s">
        <v>1011</v>
      </c>
      <c r="E136" s="143">
        <v>5.69</v>
      </c>
      <c r="F136" s="143">
        <f>E136</f>
        <v>5.69</v>
      </c>
      <c r="G136" s="174">
        <v>1</v>
      </c>
    </row>
    <row r="137" spans="1:8" ht="14.5" x14ac:dyDescent="0.35">
      <c r="C137" s="138" t="s">
        <v>1101</v>
      </c>
      <c r="D137" s="171" t="s">
        <v>1011</v>
      </c>
      <c r="E137" s="143">
        <v>5.69</v>
      </c>
      <c r="F137" s="143">
        <f>E137</f>
        <v>5.69</v>
      </c>
      <c r="G137" s="174">
        <v>1</v>
      </c>
    </row>
    <row r="138" spans="1:8" ht="14.5" x14ac:dyDescent="0.35">
      <c r="C138" s="138" t="s">
        <v>1036</v>
      </c>
      <c r="D138" s="173" t="s">
        <v>1011</v>
      </c>
      <c r="E138" s="128">
        <v>6.97</v>
      </c>
      <c r="F138" s="143">
        <f>E138/2</f>
        <v>3.4849999999999999</v>
      </c>
      <c r="G138" s="174">
        <v>1</v>
      </c>
    </row>
    <row r="139" spans="1:8" ht="14.5" x14ac:dyDescent="0.35">
      <c r="B139" s="138"/>
      <c r="C139" s="138" t="s">
        <v>1609</v>
      </c>
      <c r="D139" s="173" t="s">
        <v>1011</v>
      </c>
      <c r="E139" s="143">
        <v>7.99</v>
      </c>
      <c r="F139" s="143">
        <f>E139</f>
        <v>7.99</v>
      </c>
      <c r="G139" s="174">
        <v>1</v>
      </c>
    </row>
    <row r="140" spans="1:8" x14ac:dyDescent="0.3">
      <c r="E140" s="127"/>
      <c r="F140" s="127"/>
      <c r="G140" s="175"/>
    </row>
    <row r="141" spans="1:8" x14ac:dyDescent="0.3">
      <c r="A141" s="168" t="s">
        <v>1020</v>
      </c>
      <c r="B141" s="168" t="s">
        <v>1102</v>
      </c>
      <c r="C141" s="168"/>
      <c r="D141" s="168"/>
      <c r="E141" s="169"/>
      <c r="F141" s="169">
        <f>SUM(F142:F159)</f>
        <v>110.66166666666665</v>
      </c>
      <c r="G141" s="170"/>
    </row>
    <row r="142" spans="1:8" ht="14.5" x14ac:dyDescent="0.35">
      <c r="A142" t="s">
        <v>1007</v>
      </c>
      <c r="B142" s="145" t="s">
        <v>1103</v>
      </c>
      <c r="C142" s="145"/>
      <c r="D142" s="145"/>
      <c r="E142" s="127"/>
      <c r="F142" s="134"/>
      <c r="G142" s="176"/>
    </row>
    <row r="143" spans="1:8" ht="14.5" x14ac:dyDescent="0.35">
      <c r="A143" t="s">
        <v>1009</v>
      </c>
      <c r="B143" t="s">
        <v>1104</v>
      </c>
      <c r="C143" s="125"/>
      <c r="D143" s="173"/>
      <c r="E143" s="128"/>
      <c r="F143" s="143"/>
      <c r="G143" s="174"/>
    </row>
    <row r="144" spans="1:8" ht="14.5" x14ac:dyDescent="0.35">
      <c r="A144" t="s">
        <v>1024</v>
      </c>
      <c r="B144" s="131" t="s">
        <v>1105</v>
      </c>
      <c r="C144" s="145"/>
      <c r="D144" s="173" t="s">
        <v>1011</v>
      </c>
      <c r="E144" s="143">
        <v>14.99</v>
      </c>
      <c r="F144" s="143">
        <f>E144</f>
        <v>14.99</v>
      </c>
      <c r="G144" s="174">
        <v>1</v>
      </c>
    </row>
    <row r="145" spans="1:8" ht="14.5" x14ac:dyDescent="0.35">
      <c r="A145" t="s">
        <v>1024</v>
      </c>
      <c r="B145" s="131" t="s">
        <v>1106</v>
      </c>
      <c r="C145" s="145"/>
      <c r="D145" s="173" t="s">
        <v>1011</v>
      </c>
      <c r="E145" s="143">
        <v>7.99</v>
      </c>
      <c r="F145" s="143">
        <f>E145</f>
        <v>7.99</v>
      </c>
      <c r="G145" s="174">
        <v>1</v>
      </c>
    </row>
    <row r="146" spans="1:8" ht="14.5" x14ac:dyDescent="0.35">
      <c r="B146" s="130"/>
      <c r="C146" s="138" t="s">
        <v>1107</v>
      </c>
      <c r="D146" s="173" t="s">
        <v>1011</v>
      </c>
      <c r="E146" s="143">
        <v>4.37</v>
      </c>
      <c r="F146" s="143">
        <f>E146</f>
        <v>4.37</v>
      </c>
      <c r="G146" s="174">
        <v>1</v>
      </c>
    </row>
    <row r="147" spans="1:8" ht="14.5" x14ac:dyDescent="0.35">
      <c r="B147" s="145"/>
      <c r="C147" s="138" t="s">
        <v>1618</v>
      </c>
      <c r="D147" s="173" t="s">
        <v>1011</v>
      </c>
      <c r="E147" s="143">
        <v>2.4900000000000002</v>
      </c>
      <c r="F147" s="143">
        <f>E147</f>
        <v>2.4900000000000002</v>
      </c>
      <c r="G147" s="174">
        <v>1</v>
      </c>
    </row>
    <row r="148" spans="1:8" ht="14.5" x14ac:dyDescent="0.35">
      <c r="B148" s="145"/>
      <c r="C148" s="138" t="s">
        <v>1108</v>
      </c>
      <c r="D148" s="173" t="s">
        <v>1011</v>
      </c>
      <c r="E148" s="143">
        <v>20</v>
      </c>
      <c r="F148" s="143">
        <f>E148/4</f>
        <v>5</v>
      </c>
      <c r="G148" s="174">
        <v>25</v>
      </c>
      <c r="H148" t="s">
        <v>1109</v>
      </c>
    </row>
    <row r="149" spans="1:8" ht="14.5" x14ac:dyDescent="0.35">
      <c r="B149" s="125"/>
      <c r="C149" s="138" t="s">
        <v>1110</v>
      </c>
      <c r="D149" s="173" t="s">
        <v>1011</v>
      </c>
      <c r="E149" s="143">
        <v>15.99</v>
      </c>
      <c r="F149" s="143">
        <f>E149/2</f>
        <v>7.9950000000000001</v>
      </c>
      <c r="G149" s="174">
        <v>25</v>
      </c>
      <c r="H149" t="s">
        <v>1109</v>
      </c>
    </row>
    <row r="150" spans="1:8" ht="14.5" x14ac:dyDescent="0.35">
      <c r="B150" s="145"/>
      <c r="C150" s="138" t="s">
        <v>1619</v>
      </c>
      <c r="D150" s="173" t="s">
        <v>1011</v>
      </c>
      <c r="E150" s="143">
        <v>2.96</v>
      </c>
      <c r="F150" s="143">
        <f>E150</f>
        <v>2.96</v>
      </c>
      <c r="G150" s="174">
        <v>1</v>
      </c>
    </row>
    <row r="151" spans="1:8" ht="14.5" x14ac:dyDescent="0.35">
      <c r="B151" s="145"/>
      <c r="C151" s="138" t="s">
        <v>1620</v>
      </c>
      <c r="D151" s="173" t="s">
        <v>1011</v>
      </c>
      <c r="E151" s="143">
        <v>9.99</v>
      </c>
      <c r="F151" s="143">
        <f>E151</f>
        <v>9.99</v>
      </c>
      <c r="G151" s="174">
        <v>1</v>
      </c>
    </row>
    <row r="152" spans="1:8" ht="14.5" x14ac:dyDescent="0.35">
      <c r="B152" s="145"/>
      <c r="C152" s="138" t="s">
        <v>1621</v>
      </c>
      <c r="D152" s="173" t="s">
        <v>1011</v>
      </c>
      <c r="E152" s="143">
        <v>6.25</v>
      </c>
      <c r="F152" s="143">
        <f>E152/3</f>
        <v>2.0833333333333335</v>
      </c>
      <c r="G152" s="174">
        <v>30</v>
      </c>
      <c r="H152" t="s">
        <v>1109</v>
      </c>
    </row>
    <row r="153" spans="1:8" ht="14.5" x14ac:dyDescent="0.35">
      <c r="B153" s="145"/>
      <c r="C153" s="138" t="s">
        <v>1622</v>
      </c>
      <c r="D153" s="173" t="s">
        <v>1011</v>
      </c>
      <c r="E153" s="143">
        <v>13.99</v>
      </c>
      <c r="F153" s="143">
        <f>E153</f>
        <v>13.99</v>
      </c>
      <c r="G153" s="174">
        <v>1</v>
      </c>
    </row>
    <row r="154" spans="1:8" ht="14.5" x14ac:dyDescent="0.35">
      <c r="B154" s="145"/>
      <c r="C154" s="138" t="s">
        <v>1623</v>
      </c>
      <c r="D154" s="173" t="s">
        <v>1011</v>
      </c>
      <c r="E154" s="143">
        <v>17.95</v>
      </c>
      <c r="F154" s="143">
        <f>E154/3</f>
        <v>5.9833333333333334</v>
      </c>
      <c r="G154" s="174">
        <v>30</v>
      </c>
      <c r="H154" t="s">
        <v>1111</v>
      </c>
    </row>
    <row r="155" spans="1:8" ht="14.5" x14ac:dyDescent="0.35">
      <c r="B155" s="145"/>
      <c r="C155" s="138" t="s">
        <v>1112</v>
      </c>
      <c r="D155" s="173" t="s">
        <v>1011</v>
      </c>
      <c r="E155" s="143">
        <v>4.8499999999999996</v>
      </c>
      <c r="F155" s="143">
        <f>E155</f>
        <v>4.8499999999999996</v>
      </c>
      <c r="G155" s="174">
        <v>1</v>
      </c>
    </row>
    <row r="156" spans="1:8" ht="14.5" x14ac:dyDescent="0.35">
      <c r="B156" s="145"/>
      <c r="C156" s="138" t="s">
        <v>1624</v>
      </c>
      <c r="D156" s="173" t="s">
        <v>1011</v>
      </c>
      <c r="E156" s="143">
        <v>5.99</v>
      </c>
      <c r="F156" s="143">
        <f>E156</f>
        <v>5.99</v>
      </c>
      <c r="G156" s="174">
        <v>1</v>
      </c>
    </row>
    <row r="157" spans="1:8" ht="14.5" x14ac:dyDescent="0.35">
      <c r="B157" s="145"/>
      <c r="C157" s="138" t="s">
        <v>1113</v>
      </c>
      <c r="D157" s="173" t="s">
        <v>1011</v>
      </c>
      <c r="E157" s="143">
        <v>9.99</v>
      </c>
      <c r="F157" s="143">
        <f>E157</f>
        <v>9.99</v>
      </c>
      <c r="G157" s="174">
        <v>1</v>
      </c>
    </row>
    <row r="158" spans="1:8" ht="14.5" x14ac:dyDescent="0.35">
      <c r="B158" s="145"/>
      <c r="C158" s="138" t="s">
        <v>1625</v>
      </c>
      <c r="D158" s="173" t="s">
        <v>1011</v>
      </c>
      <c r="E158" s="143">
        <v>11.99</v>
      </c>
      <c r="F158" s="143">
        <f>E158</f>
        <v>11.99</v>
      </c>
      <c r="G158" s="174">
        <v>1</v>
      </c>
    </row>
    <row r="159" spans="1:8" x14ac:dyDescent="0.3">
      <c r="E159" s="127"/>
      <c r="F159" s="127"/>
      <c r="G159" s="175"/>
    </row>
    <row r="160" spans="1:8" x14ac:dyDescent="0.3">
      <c r="A160" s="168" t="s">
        <v>1038</v>
      </c>
      <c r="B160" s="168" t="s">
        <v>1114</v>
      </c>
      <c r="C160" s="168"/>
      <c r="D160" s="168"/>
      <c r="E160" s="169"/>
      <c r="F160" s="169">
        <f>SUM(F161:F181)</f>
        <v>128.11514285714287</v>
      </c>
      <c r="G160" s="170"/>
    </row>
    <row r="161" spans="1:8" ht="14.5" x14ac:dyDescent="0.35">
      <c r="A161" s="145" t="s">
        <v>1007</v>
      </c>
      <c r="B161" s="125" t="s">
        <v>1114</v>
      </c>
      <c r="C161" s="145"/>
      <c r="D161" s="145"/>
      <c r="E161" s="143"/>
      <c r="F161" s="143"/>
      <c r="G161" s="174"/>
    </row>
    <row r="162" spans="1:8" ht="14.5" x14ac:dyDescent="0.35">
      <c r="A162" s="145" t="s">
        <v>1009</v>
      </c>
      <c r="B162" s="125" t="s">
        <v>1115</v>
      </c>
      <c r="C162" s="145"/>
      <c r="D162" s="145"/>
      <c r="E162" s="143"/>
      <c r="F162" s="143"/>
      <c r="G162" s="174"/>
    </row>
    <row r="163" spans="1:8" ht="14.5" x14ac:dyDescent="0.35">
      <c r="A163" s="145" t="s">
        <v>1009</v>
      </c>
      <c r="B163" s="145" t="s">
        <v>1116</v>
      </c>
      <c r="C163" s="125"/>
      <c r="D163" s="125"/>
      <c r="E163" s="143"/>
      <c r="F163" s="143"/>
      <c r="G163" s="174"/>
    </row>
    <row r="164" spans="1:8" ht="14.5" x14ac:dyDescent="0.35">
      <c r="A164" s="145" t="s">
        <v>1009</v>
      </c>
      <c r="B164" s="145" t="s">
        <v>1117</v>
      </c>
      <c r="C164" s="125"/>
      <c r="D164" s="125"/>
      <c r="E164" s="143"/>
      <c r="F164" s="143"/>
      <c r="G164" s="174"/>
    </row>
    <row r="165" spans="1:8" ht="14.5" x14ac:dyDescent="0.35">
      <c r="A165" s="145" t="s">
        <v>1024</v>
      </c>
      <c r="B165" t="s">
        <v>1118</v>
      </c>
      <c r="C165" s="138" t="s">
        <v>1570</v>
      </c>
      <c r="D165" s="125" t="s">
        <v>1011</v>
      </c>
      <c r="E165" s="143">
        <v>17.989999999999998</v>
      </c>
      <c r="F165" s="143">
        <f>E165</f>
        <v>17.989999999999998</v>
      </c>
      <c r="G165" s="174">
        <v>1</v>
      </c>
    </row>
    <row r="166" spans="1:8" ht="14.5" x14ac:dyDescent="0.35">
      <c r="A166" s="145"/>
      <c r="C166" s="138" t="s">
        <v>1626</v>
      </c>
      <c r="D166" s="125" t="s">
        <v>1011</v>
      </c>
      <c r="E166" s="143">
        <v>6.99</v>
      </c>
      <c r="F166" s="143">
        <f>E166</f>
        <v>6.99</v>
      </c>
      <c r="G166" s="174">
        <v>1</v>
      </c>
    </row>
    <row r="167" spans="1:8" ht="14.5" x14ac:dyDescent="0.35">
      <c r="C167" s="138" t="s">
        <v>1119</v>
      </c>
      <c r="D167" s="125" t="s">
        <v>1011</v>
      </c>
      <c r="E167" s="143">
        <v>7.59</v>
      </c>
      <c r="F167" s="143">
        <f>E167/3</f>
        <v>2.5299999999999998</v>
      </c>
      <c r="G167" s="174">
        <v>30</v>
      </c>
      <c r="H167" t="s">
        <v>1120</v>
      </c>
    </row>
    <row r="168" spans="1:8" ht="14.5" x14ac:dyDescent="0.35">
      <c r="A168" s="145"/>
      <c r="C168" s="138" t="s">
        <v>1627</v>
      </c>
      <c r="D168" s="125" t="s">
        <v>1121</v>
      </c>
      <c r="E168" s="143">
        <v>2.6</v>
      </c>
      <c r="F168" s="143">
        <f>E168*2</f>
        <v>5.2</v>
      </c>
      <c r="G168" s="174">
        <v>30</v>
      </c>
      <c r="H168" t="s">
        <v>1120</v>
      </c>
    </row>
    <row r="169" spans="1:8" ht="14.5" x14ac:dyDescent="0.35">
      <c r="A169" s="145"/>
      <c r="B169" s="177" t="s">
        <v>1122</v>
      </c>
      <c r="C169" s="138" t="s">
        <v>1628</v>
      </c>
      <c r="D169" s="125" t="s">
        <v>1011</v>
      </c>
      <c r="E169" s="143">
        <v>5.99</v>
      </c>
      <c r="F169" s="143">
        <f>E169/6</f>
        <v>0.99833333333333341</v>
      </c>
      <c r="G169" s="174">
        <v>30</v>
      </c>
      <c r="H169" t="s">
        <v>1123</v>
      </c>
    </row>
    <row r="170" spans="1:8" ht="14.5" x14ac:dyDescent="0.35">
      <c r="A170" s="145"/>
      <c r="B170" s="177" t="s">
        <v>1122</v>
      </c>
      <c r="C170" s="138" t="s">
        <v>1124</v>
      </c>
      <c r="D170" s="125" t="s">
        <v>1011</v>
      </c>
      <c r="E170" s="143">
        <v>6.99</v>
      </c>
      <c r="F170" s="143">
        <f>E170</f>
        <v>6.99</v>
      </c>
      <c r="G170" s="174">
        <v>120</v>
      </c>
      <c r="H170" t="s">
        <v>1123</v>
      </c>
    </row>
    <row r="171" spans="1:8" ht="14.5" x14ac:dyDescent="0.35">
      <c r="A171" s="145"/>
      <c r="B171" s="177" t="s">
        <v>1125</v>
      </c>
      <c r="C171" s="138" t="s">
        <v>1629</v>
      </c>
      <c r="D171" s="145" t="s">
        <v>1011</v>
      </c>
      <c r="E171" s="143">
        <v>8.98</v>
      </c>
      <c r="F171" s="143">
        <f>E171*0.1</f>
        <v>0.89800000000000013</v>
      </c>
      <c r="G171" s="174">
        <v>30</v>
      </c>
      <c r="H171" t="s">
        <v>1126</v>
      </c>
    </row>
    <row r="172" spans="1:8" ht="14.5" x14ac:dyDescent="0.35">
      <c r="A172" s="145"/>
      <c r="C172" s="138" t="s">
        <v>1630</v>
      </c>
      <c r="D172" s="145" t="s">
        <v>1011</v>
      </c>
      <c r="E172" s="143">
        <v>2.99</v>
      </c>
      <c r="F172" s="143">
        <f>E172/7</f>
        <v>0.42714285714285716</v>
      </c>
      <c r="G172" s="174">
        <v>60</v>
      </c>
      <c r="H172" t="s">
        <v>1127</v>
      </c>
    </row>
    <row r="173" spans="1:8" ht="14.5" x14ac:dyDescent="0.35">
      <c r="A173" s="145"/>
      <c r="C173" s="138" t="s">
        <v>1631</v>
      </c>
      <c r="D173" s="125" t="s">
        <v>1011</v>
      </c>
      <c r="E173" s="143">
        <v>2.89</v>
      </c>
      <c r="F173" s="143">
        <f>E173/3</f>
        <v>0.96333333333333337</v>
      </c>
      <c r="G173" s="174">
        <v>150</v>
      </c>
      <c r="H173" t="s">
        <v>1127</v>
      </c>
    </row>
    <row r="174" spans="1:8" ht="14.5" x14ac:dyDescent="0.35">
      <c r="A174" s="145"/>
      <c r="C174" s="138" t="s">
        <v>1632</v>
      </c>
      <c r="D174" s="125" t="s">
        <v>1011</v>
      </c>
      <c r="E174" s="143">
        <v>19.829999999999998</v>
      </c>
      <c r="F174" s="143">
        <f>E174</f>
        <v>19.829999999999998</v>
      </c>
      <c r="G174" s="174">
        <v>1</v>
      </c>
    </row>
    <row r="175" spans="1:8" ht="14.5" x14ac:dyDescent="0.35">
      <c r="A175" s="145"/>
      <c r="C175" s="138" t="s">
        <v>1633</v>
      </c>
      <c r="D175" s="125" t="s">
        <v>1011</v>
      </c>
      <c r="E175" s="143">
        <v>22.49</v>
      </c>
      <c r="F175" s="143">
        <f>E175/6</f>
        <v>3.7483333333333331</v>
      </c>
      <c r="G175" s="174">
        <v>30</v>
      </c>
      <c r="H175" t="s">
        <v>977</v>
      </c>
    </row>
    <row r="176" spans="1:8" ht="14.5" x14ac:dyDescent="0.35">
      <c r="A176" s="145"/>
      <c r="B176" s="143" t="s">
        <v>1128</v>
      </c>
      <c r="C176" s="138" t="s">
        <v>1634</v>
      </c>
      <c r="D176" s="125" t="s">
        <v>1011</v>
      </c>
      <c r="E176" s="143">
        <v>11.99</v>
      </c>
      <c r="F176" s="143">
        <f>E176</f>
        <v>11.99</v>
      </c>
      <c r="G176" s="174">
        <v>1</v>
      </c>
    </row>
    <row r="177" spans="1:8" ht="14.5" x14ac:dyDescent="0.35">
      <c r="A177" s="145"/>
      <c r="B177" s="143" t="s">
        <v>1128</v>
      </c>
      <c r="C177" s="138" t="s">
        <v>1635</v>
      </c>
      <c r="D177" s="125" t="s">
        <v>1011</v>
      </c>
      <c r="E177" s="143">
        <v>12.99</v>
      </c>
      <c r="F177" s="143">
        <f>E177/2</f>
        <v>6.4950000000000001</v>
      </c>
      <c r="G177" s="174">
        <v>1</v>
      </c>
      <c r="H177" t="s">
        <v>1129</v>
      </c>
    </row>
    <row r="178" spans="1:8" ht="14.5" x14ac:dyDescent="0.35">
      <c r="A178" s="145"/>
      <c r="B178" s="143" t="s">
        <v>1130</v>
      </c>
      <c r="C178" s="138" t="s">
        <v>1636</v>
      </c>
      <c r="D178" s="125" t="s">
        <v>1011</v>
      </c>
      <c r="E178" s="143">
        <v>6.59</v>
      </c>
      <c r="F178" s="143">
        <f>E178</f>
        <v>6.59</v>
      </c>
      <c r="G178" s="174">
        <v>1</v>
      </c>
    </row>
    <row r="179" spans="1:8" ht="14.5" x14ac:dyDescent="0.35">
      <c r="A179" s="145"/>
      <c r="B179" s="143" t="s">
        <v>1128</v>
      </c>
      <c r="C179" s="138" t="s">
        <v>1131</v>
      </c>
      <c r="D179" s="125" t="s">
        <v>1011</v>
      </c>
      <c r="E179" s="143">
        <v>14.99</v>
      </c>
      <c r="F179" s="143">
        <f>E179*2</f>
        <v>29.98</v>
      </c>
      <c r="G179" s="174">
        <v>2</v>
      </c>
      <c r="H179" t="s">
        <v>1129</v>
      </c>
    </row>
    <row r="180" spans="1:8" ht="14.5" x14ac:dyDescent="0.35">
      <c r="A180" s="145"/>
      <c r="B180" s="143" t="s">
        <v>1128</v>
      </c>
      <c r="C180" s="138" t="s">
        <v>1637</v>
      </c>
      <c r="D180" s="125" t="s">
        <v>1011</v>
      </c>
      <c r="E180" s="143">
        <v>12.99</v>
      </c>
      <c r="F180" s="143">
        <f>E180/2</f>
        <v>6.4950000000000001</v>
      </c>
      <c r="G180" s="174">
        <v>1</v>
      </c>
      <c r="H180" t="s">
        <v>1129</v>
      </c>
    </row>
    <row r="181" spans="1:8" x14ac:dyDescent="0.3">
      <c r="E181" s="128"/>
      <c r="F181" s="128"/>
      <c r="G181" s="172"/>
    </row>
    <row r="182" spans="1:8" x14ac:dyDescent="0.3">
      <c r="A182" s="168" t="s">
        <v>1046</v>
      </c>
      <c r="B182" s="168" t="s">
        <v>1132</v>
      </c>
      <c r="C182" s="168"/>
      <c r="D182" s="168"/>
      <c r="E182" s="169"/>
      <c r="F182" s="169">
        <f>SUM(F183:F194)</f>
        <v>170.35</v>
      </c>
      <c r="G182" s="170"/>
    </row>
    <row r="183" spans="1:8" ht="14.5" x14ac:dyDescent="0.35">
      <c r="A183" s="145" t="s">
        <v>1007</v>
      </c>
      <c r="B183" s="125" t="s">
        <v>1132</v>
      </c>
      <c r="C183" s="145"/>
      <c r="D183" s="145"/>
      <c r="E183" s="143"/>
      <c r="F183" s="143"/>
      <c r="G183" s="174"/>
    </row>
    <row r="184" spans="1:8" ht="14.5" x14ac:dyDescent="0.35">
      <c r="A184" s="145" t="s">
        <v>1009</v>
      </c>
      <c r="B184" s="130" t="s">
        <v>1133</v>
      </c>
      <c r="C184" s="145"/>
      <c r="D184" s="145"/>
      <c r="E184" s="143"/>
      <c r="F184" s="143"/>
      <c r="G184" s="174"/>
    </row>
    <row r="185" spans="1:8" ht="14.5" x14ac:dyDescent="0.35">
      <c r="A185" s="145" t="s">
        <v>1009</v>
      </c>
      <c r="B185" s="125" t="s">
        <v>1134</v>
      </c>
      <c r="C185" s="125"/>
      <c r="D185" s="125"/>
      <c r="E185" s="143"/>
      <c r="F185" s="143"/>
      <c r="G185" s="174"/>
    </row>
    <row r="186" spans="1:8" ht="14.5" x14ac:dyDescent="0.35">
      <c r="A186" s="145" t="s">
        <v>1009</v>
      </c>
      <c r="B186" s="125" t="s">
        <v>1135</v>
      </c>
      <c r="C186" s="125"/>
      <c r="D186" s="125"/>
      <c r="E186" s="143"/>
      <c r="F186" s="143"/>
      <c r="G186" s="174"/>
    </row>
    <row r="187" spans="1:8" ht="14.5" x14ac:dyDescent="0.35">
      <c r="A187" s="145" t="s">
        <v>1024</v>
      </c>
      <c r="B187" s="145" t="s">
        <v>1136</v>
      </c>
      <c r="C187" s="138" t="s">
        <v>1570</v>
      </c>
      <c r="D187" s="145" t="s">
        <v>1011</v>
      </c>
      <c r="E187" s="143">
        <v>17.989999999999998</v>
      </c>
      <c r="F187" s="143">
        <f>E187</f>
        <v>17.989999999999998</v>
      </c>
      <c r="G187" s="174">
        <v>1</v>
      </c>
    </row>
    <row r="188" spans="1:8" ht="14.5" x14ac:dyDescent="0.35">
      <c r="A188" s="145" t="s">
        <v>1024</v>
      </c>
      <c r="B188" t="s">
        <v>1137</v>
      </c>
      <c r="C188" s="138" t="s">
        <v>1638</v>
      </c>
      <c r="D188" s="145" t="s">
        <v>1011</v>
      </c>
      <c r="E188" s="128">
        <v>6.15</v>
      </c>
      <c r="F188" s="128">
        <f>E188</f>
        <v>6.15</v>
      </c>
      <c r="G188" s="172">
        <v>1</v>
      </c>
    </row>
    <row r="189" spans="1:8" ht="14.5" x14ac:dyDescent="0.35">
      <c r="A189" s="145"/>
      <c r="C189" s="138" t="s">
        <v>1639</v>
      </c>
      <c r="D189" s="125" t="s">
        <v>1011</v>
      </c>
      <c r="E189" s="143">
        <v>14.49</v>
      </c>
      <c r="F189" s="143">
        <f>E189*5</f>
        <v>72.45</v>
      </c>
      <c r="G189" s="174">
        <v>500</v>
      </c>
      <c r="H189" t="s">
        <v>1052</v>
      </c>
    </row>
    <row r="190" spans="1:8" ht="14.5" x14ac:dyDescent="0.35">
      <c r="A190" s="145"/>
      <c r="C190" s="138" t="s">
        <v>1640</v>
      </c>
      <c r="D190" s="125" t="s">
        <v>1011</v>
      </c>
      <c r="E190" s="143">
        <v>19.989999999999998</v>
      </c>
      <c r="F190" s="143">
        <f>E190*3</f>
        <v>59.97</v>
      </c>
      <c r="G190" s="174">
        <v>3</v>
      </c>
    </row>
    <row r="191" spans="1:8" ht="14.5" x14ac:dyDescent="0.35">
      <c r="A191" s="145"/>
      <c r="C191" s="138" t="s">
        <v>1641</v>
      </c>
      <c r="D191" s="145" t="s">
        <v>1011</v>
      </c>
      <c r="E191" s="128">
        <v>4.9400000000000004</v>
      </c>
      <c r="F191" s="128">
        <f>E191*2</f>
        <v>9.8800000000000008</v>
      </c>
      <c r="G191" s="172">
        <v>2</v>
      </c>
    </row>
    <row r="192" spans="1:8" ht="14.5" x14ac:dyDescent="0.35">
      <c r="A192" s="145"/>
      <c r="C192" s="138" t="s">
        <v>355</v>
      </c>
      <c r="D192" t="s">
        <v>1011</v>
      </c>
      <c r="E192" s="157">
        <v>3.91</v>
      </c>
      <c r="F192" s="157">
        <f t="shared" ref="F192" si="4">E192</f>
        <v>3.91</v>
      </c>
      <c r="G192">
        <v>1</v>
      </c>
    </row>
  </sheetData>
  <hyperlinks>
    <hyperlink ref="C11" r:id="rId1" xr:uid="{ED2986B5-37BA-4FEF-A6E5-D5916529580B}"/>
    <hyperlink ref="C12" r:id="rId2" xr:uid="{2B53CF19-405F-44FB-A2FB-3D7DB72391D7}"/>
    <hyperlink ref="C44" r:id="rId3" xr:uid="{FCE7D087-FB3F-4D63-9A41-F0D5A7A8A6FF}"/>
    <hyperlink ref="C45" r:id="rId4" xr:uid="{3BF4435E-4AD8-4DE5-B2B6-CBF098D2C96E}"/>
    <hyperlink ref="B5" r:id="rId5" xr:uid="{3094B943-76FD-4CB2-B4FE-8A2A03309AD2}"/>
    <hyperlink ref="B8" r:id="rId6" xr:uid="{B69D2E3D-474C-4D31-A838-D7930D10AC74}"/>
    <hyperlink ref="B7" r:id="rId7" xr:uid="{ECC758A9-32D0-473C-A4D9-2DB05BB513AA}"/>
    <hyperlink ref="B9" r:id="rId8" xr:uid="{03001438-B772-4A17-8A7B-7F468F0733F9}"/>
    <hyperlink ref="B4" r:id="rId9" xr:uid="{EB1449FC-CACB-468B-A1B7-B94601062CF9}"/>
    <hyperlink ref="B42" r:id="rId10" display="Wool Spinning" xr:uid="{2D8EDC4D-2DE8-4A43-8643-0C715B9F7A94}"/>
    <hyperlink ref="B17" r:id="rId11" xr:uid="{D953A8E8-71D3-42DF-B12F-6B5B1F0FB03A}"/>
    <hyperlink ref="C6" r:id="rId12" xr:uid="{90B90F6C-59C6-42B4-862E-B385F1B7C1F4}"/>
    <hyperlink ref="C14" r:id="rId13" xr:uid="{0CD725C5-8604-43F9-99B8-328FE0F8E51A}"/>
    <hyperlink ref="C5" r:id="rId14" display="Cardstock, 67 lb, 325 sheets" xr:uid="{C9C8F779-9705-401B-99E4-DF30E5E8CAC7}"/>
    <hyperlink ref="B55" r:id="rId15" display="Ag Innventors" xr:uid="{9903559D-3EA0-44E5-AF87-26B8D945CB22}"/>
    <hyperlink ref="C25" r:id="rId16" display="Griddle" xr:uid="{E89CFBA0-7D98-43F1-9C04-BC6502104726}"/>
    <hyperlink ref="C22" r:id="rId17" xr:uid="{BAB3DBFF-DBDA-4039-BCFC-7CD122CD692B}"/>
    <hyperlink ref="C20" r:id="rId18" xr:uid="{75AD4E6D-2576-4805-91B1-0FE2F43B234C}"/>
    <hyperlink ref="C30" r:id="rId19" display="1 qt storage bag, 40ct" xr:uid="{4EABADA8-D4F2-46A9-99CB-94B72340CB90}"/>
    <hyperlink ref="C31" r:id="rId20" xr:uid="{E2DAFBBA-04A5-4CAC-866B-F81EA3785BE2}"/>
    <hyperlink ref="C36" r:id="rId21" xr:uid="{1281EF69-FA58-457D-90C4-4ED9821A1140}"/>
    <hyperlink ref="C37" r:id="rId22" xr:uid="{D7BC5412-6066-46FA-BCE4-648255FE2EBA}"/>
    <hyperlink ref="C35" r:id="rId23" xr:uid="{CBABC5B5-F6B5-4726-865F-B431BBACD9BF}"/>
    <hyperlink ref="C46" r:id="rId24" xr:uid="{8C07C898-07CC-40EA-9E81-AC280DC19C00}"/>
    <hyperlink ref="C50" r:id="rId25" xr:uid="{3241D3FB-5677-4A77-B79B-E7DB25EA3FB8}"/>
    <hyperlink ref="C48" r:id="rId26" xr:uid="{C5695ACF-2C53-4642-B672-81E444DB6CA9}"/>
    <hyperlink ref="C49" r:id="rId27" xr:uid="{EE2F82DE-FCA9-443B-9BAE-94F1149C4460}"/>
    <hyperlink ref="C43" r:id="rId28" xr:uid="{047910C7-5506-4B05-A411-69F75B7AF52E}"/>
    <hyperlink ref="C58" r:id="rId29" xr:uid="{512A1BB0-BEFE-494E-9CF7-829B83D789E9}"/>
    <hyperlink ref="C60" r:id="rId30" xr:uid="{F5C951DF-A596-4FE9-A850-E00F7C3041F1}"/>
    <hyperlink ref="C61" r:id="rId31" xr:uid="{BDB460E5-61CD-418B-AF78-1C311A5A159B}"/>
    <hyperlink ref="C59" r:id="rId32" xr:uid="{FBEFBE05-4208-4A36-AD9F-A0C195D68FEE}"/>
    <hyperlink ref="C21" r:id="rId33" xr:uid="{5FCD37E8-A994-4D17-8365-7DCA920C493B}"/>
    <hyperlink ref="C23" r:id="rId34" display="Food containers for shipment" xr:uid="{8F6A86BB-9E46-4EA8-86BB-D3F3929B6F98}"/>
    <hyperlink ref="C65" r:id="rId35" xr:uid="{7F128D23-091A-4FD8-A62F-FD0858B2DB9F}"/>
    <hyperlink ref="C66" r:id="rId36" xr:uid="{BA847717-776A-4BAA-90B5-82ABE3D6C853}"/>
    <hyperlink ref="C68" r:id="rId37" xr:uid="{964AF6F2-BA58-4858-86DB-8822F87018A1}"/>
    <hyperlink ref="B56" r:id="rId38" xr:uid="{6949C9F4-8FF3-44AE-A67C-B0266AF0F712}"/>
    <hyperlink ref="C27" r:id="rId39" xr:uid="{8FA77090-95F9-4BE6-9668-A53E7E955C07}"/>
    <hyperlink ref="C28" r:id="rId40" xr:uid="{D63AB728-C83D-440A-A24D-986D8692D542}"/>
    <hyperlink ref="C47" r:id="rId41" xr:uid="{97711D6D-BD7D-46CA-A6C7-7E9EDCE99A88}"/>
    <hyperlink ref="C13" r:id="rId42" xr:uid="{023E2E02-5868-42D7-A4A2-FCAA0F6A22DB}"/>
    <hyperlink ref="C64" r:id="rId43" xr:uid="{91352350-07F2-4191-8BA2-9A77EDCAF0E4}"/>
    <hyperlink ref="C26" r:id="rId44" xr:uid="{636DCCFC-9581-4087-BABA-56A4E5C8974B}"/>
    <hyperlink ref="C51" r:id="rId45" display="Clear Dish Soap (6 pack)" xr:uid="{9CBE8392-188B-4948-B257-AAAA243F8ED3}"/>
    <hyperlink ref="C24" r:id="rId46" xr:uid="{F4B9FFD5-C48E-4390-8F31-BCABEA8DE80C}"/>
    <hyperlink ref="C29" r:id="rId47" xr:uid="{14978160-C7E8-4DCF-85F0-ACC7A07E5968}"/>
    <hyperlink ref="C32" r:id="rId48" xr:uid="{8798B8D2-EA0A-4F80-BD1D-929599A05F76}"/>
    <hyperlink ref="C33" r:id="rId49" xr:uid="{C6EDB6DA-797C-448C-95F0-EC4D2B895507}"/>
    <hyperlink ref="C39" r:id="rId50" xr:uid="{7FB4E05F-4DE0-4E1E-B8E7-108A7D2296E2}"/>
    <hyperlink ref="C38" r:id="rId51" display="Plates" xr:uid="{A172E986-D364-47E1-A3D8-9A1DE8265775}"/>
    <hyperlink ref="C52" r:id="rId52" xr:uid="{9DA2C7EB-D9C3-420C-9CA3-88470D84F285}"/>
    <hyperlink ref="C62" r:id="rId53" display="Clothespins" xr:uid="{8C33BEFA-A2F5-4A01-B6E5-0AA80A5CD1B2}"/>
    <hyperlink ref="C76" r:id="rId54" display="Pencils" xr:uid="{2906C4AE-BF16-41B8-A3DE-A492A83DB9DD}"/>
    <hyperlink ref="C77" r:id="rId55" display="Clear Tape" xr:uid="{2B67D279-FC1C-4FF3-AAF7-3B543B59C411}"/>
    <hyperlink ref="C78" r:id="rId56" display="Magnifying glass Opt 2" xr:uid="{759AAAD6-692A-46AE-8E60-BCFAF90EAD53}"/>
    <hyperlink ref="C79" r:id="rId57" display="Molding Clay" xr:uid="{12F80255-565E-4025-A30C-CC5A1931E053}"/>
    <hyperlink ref="C80" r:id="rId58" display="Packing Tape" xr:uid="{620BD099-D10C-4146-B194-30A49D0A0887}"/>
    <hyperlink ref="C84" r:id="rId59" display="Paper Plates" xr:uid="{588A8DC7-A068-4BD2-81B5-E924D443BE94}"/>
    <hyperlink ref="C83" r:id="rId60" display="Paint Brush" xr:uid="{BD7061FF-E69F-4F0B-BE72-F99F2BFCC27B}"/>
    <hyperlink ref="C85" r:id="rId61" display="Ink Pads" xr:uid="{E844A737-4DCE-441B-830F-091C6B2AA1C2}"/>
    <hyperlink ref="C91" r:id="rId62" display="Vis-à-vis Pens" xr:uid="{FDA3B823-9615-4339-84CF-84FEECB8FB99}"/>
    <hyperlink ref="C92" r:id="rId63" display="Pipettes" xr:uid="{8E402937-1ACE-4223-89FB-D77DC3E61243}"/>
    <hyperlink ref="C94" r:id="rId64" xr:uid="{4B9252B6-23A8-4DE0-9989-E881EA50E98B}"/>
    <hyperlink ref="C95" r:id="rId65" display="Clothespins" xr:uid="{2F5F2CA3-09DD-40BD-B2A4-4C218F9ADDA6}"/>
    <hyperlink ref="C90" r:id="rId66" display="Filter Paper" xr:uid="{15225F5A-07DF-4B5B-B600-0BA2BF948069}"/>
    <hyperlink ref="C104" r:id="rId67" xr:uid="{30DD72B5-7334-48A6-86C7-21639D811622}"/>
    <hyperlink ref="C108" r:id="rId68" xr:uid="{5879C7A9-F0D5-40E2-818D-365D2112CA12}"/>
    <hyperlink ref="C102" r:id="rId69" xr:uid="{E34FF0B1-D275-4E3E-813A-BAF7F9D32E61}"/>
    <hyperlink ref="C81" r:id="rId70" display="Baby Powder (8 pack, 1.7oz)" xr:uid="{AA11BB1E-5A92-422C-BC7B-28B94354C4D1}"/>
    <hyperlink ref="C82" r:id="rId71" display="Black Construction Paper" xr:uid="{BD6EE9E8-8BDF-4416-A480-446D71D6C967}"/>
    <hyperlink ref="C106" r:id="rId72" display="https://a.co/d/bqb94Gp" xr:uid="{9DDB03D6-DAE8-4BEC-BC57-4770C15C9DA2}"/>
    <hyperlink ref="C110" r:id="rId73" xr:uid="{8ECFD976-01C5-41AA-B5C1-323FD00F087F}"/>
    <hyperlink ref="C116" r:id="rId74" display="Memo pads" xr:uid="{398097C0-8564-439C-80BD-31FA92214F0A}"/>
    <hyperlink ref="C86" r:id="rId75" xr:uid="{752126AB-FA13-4F8B-8517-6D7A3A71E920}"/>
    <hyperlink ref="C87" r:id="rId76" xr:uid="{E1E4A82F-5016-488A-BAD1-29C139E84D9A}"/>
    <hyperlink ref="C96" r:id="rId77" xr:uid="{344B19E7-CFF5-4DB4-A584-616FFEA3DE2B}"/>
    <hyperlink ref="C98" r:id="rId78" xr:uid="{67894C33-52E1-40CA-93E3-D4CF55ED65D1}"/>
    <hyperlink ref="C117" r:id="rId79" xr:uid="{A3523806-0658-4BB3-8A06-544561B3FA6D}"/>
    <hyperlink ref="C118" r:id="rId80" xr:uid="{E936C3D6-10B6-4E0A-A167-68378148FD19}"/>
    <hyperlink ref="C97" r:id="rId81" xr:uid="{3F0798F2-234B-4886-B6B4-DC58630ECB55}"/>
    <hyperlink ref="C111" r:id="rId82" xr:uid="{751544FF-368A-4EDE-B4DD-94FEB237D4EE}"/>
    <hyperlink ref="C112" r:id="rId83" xr:uid="{109FE6AE-A19B-49CE-A712-59619D62E3D9}"/>
    <hyperlink ref="C113" r:id="rId84" xr:uid="{64864E89-1B1D-4C4F-BECE-048F2E448A61}"/>
    <hyperlink ref="C114" r:id="rId85" xr:uid="{BE5A9A7C-1B22-4914-B071-BEA4B434A1F6}"/>
    <hyperlink ref="C75" r:id="rId86" xr:uid="{41A21CB6-621F-400A-B7D8-5E68D66654C6}"/>
    <hyperlink ref="C74" r:id="rId87" display="Cardstock, 67 lb, 325 sheets" xr:uid="{B472132E-A9E4-4D91-8F78-ACED76CA9489}"/>
    <hyperlink ref="C103" r:id="rId88" display="Clear Dish Soap (6 pack)" xr:uid="{6E047E60-0B6B-47F0-89DF-949D2BF94729}"/>
    <hyperlink ref="C105" r:id="rId89" xr:uid="{972CDA14-D5C3-489B-B827-9492895DC19E}"/>
    <hyperlink ref="C107" r:id="rId90" xr:uid="{0E06BF52-B288-49F3-9287-0B5887816DC4}"/>
    <hyperlink ref="C109" r:id="rId91" xr:uid="{7F749D15-6506-4689-B882-37D0A50FE6CC}"/>
    <hyperlink ref="B125" r:id="rId92" xr:uid="{45DE787C-346C-4485-BD34-692C11AF1A4F}"/>
    <hyperlink ref="C131" r:id="rId93" xr:uid="{82520EBE-B97C-4E1B-85EC-CD79C7F28E52}"/>
    <hyperlink ref="B161" r:id="rId94" xr:uid="{1021B5EB-DFF2-43D1-BBF6-938F51B4FB55}"/>
    <hyperlink ref="C189" r:id="rId95" xr:uid="{A58B3BB2-AF99-4BC7-B0D5-656EFE4A1F38}"/>
    <hyperlink ref="C190" r:id="rId96" xr:uid="{BCAFBF32-87AD-483A-A3F9-804534A1DBB6}"/>
    <hyperlink ref="B183" r:id="rId97" display="Honey Bees: A Pollination Simulation" xr:uid="{4C9F67C0-9F0B-4E5F-AD70-E8D84936E66A}"/>
    <hyperlink ref="B162" r:id="rId98" xr:uid="{50A40286-460C-4524-BA9E-8385CCA46B0F}"/>
    <hyperlink ref="C148" r:id="rId99" display="16 oz clear plastic cup with lid" xr:uid="{4DF47FEC-273C-4424-9A00-9750CAFC5D8A}"/>
    <hyperlink ref="C149" r:id="rId100" xr:uid="{2B6F88AB-BC72-4156-A410-F4BD8C038CFD}"/>
    <hyperlink ref="C150" r:id="rId101" xr:uid="{41B83910-D2FB-4A24-A473-0AA6DFB8B83E}"/>
    <hyperlink ref="C151" r:id="rId102" xr:uid="{023F6ECF-296E-4380-9A18-A52CEBBF4C85}"/>
    <hyperlink ref="C152" r:id="rId103" xr:uid="{77FA4DE8-2192-490C-9F3B-496CC9E71F85}"/>
    <hyperlink ref="C153" r:id="rId104" xr:uid="{928EBBBA-E4D5-4CD5-91D8-6955DF497BA1}"/>
    <hyperlink ref="C154" r:id="rId105" display="jiffy 7 peat pellets" xr:uid="{09D93569-2B29-49C0-8EC9-D1A80F186903}"/>
    <hyperlink ref="C155" r:id="rId106" xr:uid="{01AC65A7-E737-4883-9DEF-EA96CCA8B72E}"/>
    <hyperlink ref="C147" r:id="rId107" display="labels, 1x2.75, 168 ct" xr:uid="{044BD85E-18B9-4494-8396-2F7BEC9EFA9B}"/>
    <hyperlink ref="C156" r:id="rId108" xr:uid="{9D03F41C-50EB-4678-9661-BCDB1C0A6FDF}"/>
    <hyperlink ref="C157" r:id="rId109" xr:uid="{CEB607E7-32F4-45AB-BA1D-B9B5195AEF87}"/>
    <hyperlink ref="C158" r:id="rId110" xr:uid="{6B92122F-1227-42BD-8E07-213CDF55A2E6}"/>
    <hyperlink ref="B144" r:id="rId111" xr:uid="{38E85D69-73F0-4D55-A8A9-7B065476892C}"/>
    <hyperlink ref="B145" r:id="rId112" xr:uid="{BEEF8485-0767-488F-BDEB-036F4D5075CF}"/>
    <hyperlink ref="C168" r:id="rId113" display="green chenille stems, 15mmx12, 30ct" xr:uid="{38FF16D8-AF01-411E-853B-6466728E529D}"/>
    <hyperlink ref="C167" r:id="rId114" display="green chenille stem, 15mmx12, 24ct" xr:uid="{B90B09C8-CAD4-4C85-87F4-685866C2B35E}"/>
    <hyperlink ref="C169" r:id="rId115" xr:uid="{47ADC014-CB22-4B20-B033-E1F8175787FC}"/>
    <hyperlink ref="C170" r:id="rId116" display="yellow chenille stem, 6mmx6, 100ct" xr:uid="{6CA48108-FF86-477D-8BC6-DF3E62F4504F}"/>
    <hyperlink ref="C166" r:id="rId117" display="6x6 origami paper, colored, 50 colors, 100ct" xr:uid="{33CA830B-028F-4DB3-91A6-E4F31AB61B7A}"/>
    <hyperlink ref="C172" r:id="rId118" xr:uid="{4FDEC800-F2BF-484F-AB55-6CF5653C8AE7}"/>
    <hyperlink ref="C173" r:id="rId119" xr:uid="{0C1BFC0D-C307-4FB7-B372-2F1833FAD03F}"/>
    <hyperlink ref="C174" r:id="rId120" xr:uid="{D9E754AD-4F22-46AE-B34A-B38ED5BA86FE}"/>
    <hyperlink ref="C175" r:id="rId121" xr:uid="{F61D061D-B42F-4B79-AF96-6143021FDBAC}"/>
    <hyperlink ref="C176" r:id="rId122" xr:uid="{BC3D6C81-F212-42AD-8577-11DD4B1CAFE0}"/>
    <hyperlink ref="C178" r:id="rId123" xr:uid="{B973D7B3-E54A-4172-AF06-B3561D4F0B07}"/>
    <hyperlink ref="C179" r:id="rId124" xr:uid="{4BD20C54-1651-4769-8513-B8751BEE87ED}"/>
    <hyperlink ref="C180" r:id="rId125" xr:uid="{39969602-62FA-42A6-A36D-6B0782162E7C}"/>
    <hyperlink ref="C171" r:id="rId126" display="green tissue paper, 3x3" xr:uid="{5F65ADB9-F00F-4FAC-81E5-806A6FF49E26}"/>
    <hyperlink ref="C177" r:id="rId127" xr:uid="{504B1D97-8889-4DE1-91A7-EAC610F5BB75}"/>
    <hyperlink ref="C165" r:id="rId128" xr:uid="{A0A06F82-77E9-45D9-B9B6-3BF703BE3517}"/>
    <hyperlink ref="C187" r:id="rId129" xr:uid="{15A6FD15-3FBA-4786-AD11-3482A8FEA6C5}"/>
    <hyperlink ref="C191" r:id="rId130" xr:uid="{11E34FD5-2627-4456-801E-E049751EFCCB}"/>
    <hyperlink ref="C133" r:id="rId131" display="Cosmo seeds" xr:uid="{EC855800-B620-47E0-9912-3E16E9BCFD18}"/>
    <hyperlink ref="C137" r:id="rId132" xr:uid="{CAA94D43-326E-4B34-9CFF-1EE0ACD80821}"/>
    <hyperlink ref="C136" r:id="rId133" display="Coreopsis seeds, 1 pk, 100,000 seeds" xr:uid="{07B4C586-9115-4528-BB1C-131CA337D018}"/>
    <hyperlink ref="C135" r:id="rId134" xr:uid="{6C37C34A-D7FD-4646-AB46-770B7565C0B8}"/>
    <hyperlink ref="C134" r:id="rId135" display="Milkweed, common, seeds, 2 pk, 200 seeds" xr:uid="{4253ABCD-EB94-45E5-8728-77B60C5123E0}"/>
    <hyperlink ref="C130" r:id="rId136" display="Clay" xr:uid="{0D806A8D-AF35-4301-A4E8-DCF629EDD91F}"/>
    <hyperlink ref="C146" r:id="rId137" xr:uid="{99D18B70-006A-4CAB-B9DB-6BB4CFC98370}"/>
    <hyperlink ref="C188" r:id="rId138" xr:uid="{90F81D8D-82C4-43E9-B258-DE9A84D09EC1}"/>
    <hyperlink ref="C127" r:id="rId139" xr:uid="{429902CA-A728-413E-98FC-23A0C0A99C2B}"/>
    <hyperlink ref="B126" r:id="rId140" xr:uid="{79502A62-7064-4918-B997-39080FF05F7E}"/>
    <hyperlink ref="C128" r:id="rId141" display="Paper, 30 ct" xr:uid="{9C44C1FB-FD5D-48AA-9044-BA8EFA30B783}"/>
    <hyperlink ref="C129" r:id="rId142" display="Plates" xr:uid="{75D43081-868F-4608-98CF-1D7FFB477E33}"/>
    <hyperlink ref="C138" r:id="rId143" xr:uid="{6D02A162-CC20-4281-A14D-04B5FFF9C05D}"/>
    <hyperlink ref="C139" r:id="rId144" xr:uid="{BFCEDC67-DF02-48C3-BA11-122F50699A64}"/>
    <hyperlink ref="C192" r:id="rId145" xr:uid="{6E5D449A-9A81-4EFB-9CF3-D780CF573E5E}"/>
  </hyperlinks>
  <pageMargins left="0.7" right="0.7" top="0.75" bottom="0.75" header="0.3" footer="0.3"/>
  <pageSetup scale="52" fitToHeight="0" orientation="portrait" horizontalDpi="1200" verticalDpi="1200" r:id="rId14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6E089-651D-4D97-9B3A-C36945070161}">
  <dimension ref="A1"/>
  <sheetViews>
    <sheetView workbookViewId="0"/>
  </sheetViews>
  <sheetFormatPr defaultRowHeight="1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A E A A B Q S w M E F A A C A A g A c 3 n q W u 4 v n K m k A A A A 9 g A A A B I A H A B D b 2 5 m a W c v U G F j a 2 F n Z S 5 4 b W w g o h g A K K A U A A A A A A A A A A A A A A A A A A A A A A A A A A A A h Y 9 N D o I w G E S v Q r q n P 2 D U k I + y c C u J C d G 4 b W q F R i i G F s v d X H g k r y B G U X c u 5 8 1 b z N y v N 8 i G p g 4 u q r O 6 N S l i m K J A G d k e t C l T 1 L t j u E Q Z h 4 2 Q J 1 G q Y J S N T Q Z 7 S F H l 3 D k h x H u P f Y z b r i Q R p Y z s 8 3 U h K 9 U I 9 J H 1 f z n U x j p h p E I c d q 8 x P M J s F m O 2 m G M K Z I K Q a / M V o n H v s / 2 B s O p r 1 3 e K K x N u C y B T B P L + w B 9 Q S w M E F A A C A A g A c 3 n q 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N 5 6 l o K 8 k o x a g E A A F s E A A A T A B w A R m 9 y b X V s Y X M v U 2 V j d G l v b j E u b S C i G A A o o B Q A A A A A A A A A A A A A A A A A A A A A A A A A A A D t U s F q G z E Q v R v 8 D 4 N y 2 Q X V s E l P L T 4 4 d k P S H l p Y t z 1 4 T V D W 4 1 h Y n j G a 2 b L B + N 8 r x 9 v G E N / b Q 3 Q Z 9 J 7 0 5 r 1 h B G v 1 T F A e a / G x 3 + v 3 Z O U i L u D C l C t E L S C 7 z A 0 M I a D 2 e 5 B O y U 2 s M S G f 2 h r D 4 C f H 9 Q P z O r v x A Q d j J k V S y c z 4 Q / V d M E o 1 2 r J o 9 Z V w E v 0 v h H f w 2 R E 1 Y u G O 6 m q C s l b e V t P o S J Y Y Y c l h g b E q l e u 1 p 0 c I X h R + D I p B G 6 Q 1 u Q V q Q r C g s c H c d o a e f d 4 / l 2 T r 6 G 8 3 u 1 P c D L s Q x n 7 x t O h u Z r 6 f T Z y 6 e f f / w n y L v G F N o W / R p e 5 y y D t 1 D y l P x 3 R 4 d t r K w q x j R y G U t Q s u y v D g a 5 7 / F R 6 v H D 0 m 3 e n T F l 9 E j 2 E 5 b s Y c m g 0 d S M n O u L C 7 n b l 2 I T B T G l d x C Z 7 q l Q U n w v H w r u b A 0 a R h J A F Q b H V v Y W d G U e G a W y h e M c d 2 V 3 9 w R 0 8 n 8 P t T e J / 3 e 5 7 O p j i / I 1 f / f E e W P o q + b c n / s i W / A V B L A Q I t A B Q A A g A I A H N 5 6 l r u L 5 y p p A A A A P Y A A A A S A A A A A A A A A A A A A A A A A A A A A A B D b 2 5 m a W c v U G F j a 2 F n Z S 5 4 b W x Q S w E C L Q A U A A I A C A B z e e p a D 8 r p q 6 Q A A A D p A A A A E w A A A A A A A A A A A A A A A A D w A A A A W 0 N v b n R l b n R f V H l w Z X N d L n h t b F B L A Q I t A B Q A A g A I A H N 5 6 l o K 8 k o x a g E A A F s E A A A T A A A A A A A A A A A A A A A A A O E B A A B G b 3 J t d W x h c y 9 T Z W N 0 a W 9 u M S 5 t U E s F B g A A A A A D A A M A w g A A A J g 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I V A A A A A A A A o B U 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N o Z W V 0 M S U y M C g y K T w v S X R l b V B h d G g + P C 9 J d G V t T G 9 j Y X R p b 2 4 + P F N 0 Y W J s Z U V u d H J p Z X M + P E V u d H J 5 I F R 5 c G U 9 I k l z U H J p d m F 0 Z S I g V m F s d W U 9 I m w w I i A v P j x F b n R y e S B U e X B l P S J R d W V y e U l E I i B W Y W x 1 Z T 0 i c z A 3 N 2 Z m N D Y w L T B k N 2 Y t N D A 4 Z i 1 h Y 2 V l L T B i Y T A x M W V i N j c 1 O S 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y M D c i I C 8 + P E V u d H J 5 I F R 5 c G U 9 I k Z p b G x F c n J v c k N v Z G U i I F Z h b H V l P S J z V W 5 r b m 9 3 b i I g L z 4 8 R W 5 0 c n k g V H l w Z T 0 i R m l s b E V y c m 9 y Q 2 9 1 b n Q i I F Z h b H V l P S J s M C I g L z 4 8 R W 5 0 c n k g V H l w Z T 0 i R m l s b E x h c 3 R V c G R h d G V k I i B W Y W x 1 Z T 0 i Z D I w M j U t M D c t M D l U M T g 6 M j M 6 N D I u N D U y O D k w O F o i I C 8 + P E V u d H J 5 I F R 5 c G U 9 I k Z p b G x D b 2 x 1 b W 5 U e X B l c y I g V m F s d W U 9 I n N C Z 1 l B Q U E 9 P S I g L z 4 8 R W 5 0 c n k g V H l w Z T 0 i R m l s b E N v b H V t b k 5 h b W V z I i B W Y W x 1 Z T 0 i c 1 s m c X V v d D t C Y W x s b 2 9 u c y w g M T I g a W 5 j a C w g Y X N z b 3 J 0 Z W Q g Y 2 9 s b 3 I m c X V v d D s s J n F 1 b 3 Q 7 Q X J 0 I E J v e C A x 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N o Z W V 0 M S A o M i k v Q X V 0 b 1 J l b W 9 2 Z W R D b 2 x 1 b W 5 z M S 5 7 Q m F s b G 9 v b n M s I D E y I G l u Y 2 g s I G F z c 2 9 y d G V k I G N v b G 9 y L D B 9 J n F 1 b 3 Q 7 L C Z x d W 9 0 O 1 N l Y 3 R p b 2 4 x L 1 N o Z W V 0 M S A o M i k v Q X V 0 b 1 J l b W 9 2 Z W R D b 2 x 1 b W 5 z M S 5 7 Q X J 0 I E J v e C A x L D F 9 J n F 1 b 3 Q 7 L C Z x d W 9 0 O 1 N l Y 3 R p b 2 4 x L 1 N o Z W V 0 M S A o M i k v Q X V 0 b 1 J l b W 9 2 Z W R D b 2 x 1 b W 5 z M S 5 7 Q 2 9 s d W 1 u M y w y f S Z x d W 9 0 O y w m c X V v d D t T Z W N 0 a W 9 u M S 9 T a G V l d D E g K D I p L 0 F 1 d G 9 S Z W 1 v d m V k Q 2 9 s d W 1 u c z E u e 0 N v b H V t b j Q s M 3 0 m c X V v d D t d L C Z x d W 9 0 O 0 N v b H V t b k N v d W 5 0 J n F 1 b 3 Q 7 O j Q s J n F 1 b 3 Q 7 S 2 V 5 Q 2 9 s d W 1 u T m F t Z X M m c X V v d D s 6 W 1 0 s J n F 1 b 3 Q 7 Q 2 9 s d W 1 u S W R l b n R p d G l l c y Z x d W 9 0 O z p b J n F 1 b 3 Q 7 U 2 V j d G l v b j E v U 2 h l Z X Q x I C g y K S 9 B d X R v U m V t b 3 Z l Z E N v b H V t b n M x L n t C Y W x s b 2 9 u c y w g M T I g a W 5 j a C w g Y X N z b 3 J 0 Z W Q g Y 2 9 s b 3 I s M H 0 m c X V v d D s s J n F 1 b 3 Q 7 U 2 V j d G l v b j E v U 2 h l Z X Q x I C g y K S 9 B d X R v U m V t b 3 Z l Z E N v b H V t b n M x L n t B c n Q g Q m 9 4 I D E s M X 0 m c X V v d D s s J n F 1 b 3 Q 7 U 2 V j d G l v b j E v U 2 h l Z X Q x I C g y K S 9 B d X R v U m V t b 3 Z l Z E N v b H V t b n M x L n t D b 2 x 1 b W 4 z L D J 9 J n F 1 b 3 Q 7 L C Z x d W 9 0 O 1 N l Y 3 R p b 2 4 x L 1 N o Z W V 0 M S A o M i k v Q X V 0 b 1 J l b W 9 2 Z W R D b 2 x 1 b W 5 z M S 5 7 Q 2 9 s d W 1 u N C w z f S Z x d W 9 0 O 1 0 s J n F 1 b 3 Q 7 U m V s Y X R p b 2 5 z a G l w S W 5 m b y Z x d W 9 0 O z p b X X 0 i I C 8 + P E V u d H J 5 I F R 5 c G U 9 I l J l Y 2 9 2 Z X J 5 V G F y Z 2 V 0 U 2 h l Z X Q i I F Z h b H V l P S J z U 2 h l Z X Q x I C g y K S I g L z 4 8 R W 5 0 c n k g V H l w Z T 0 i U m V j b 3 Z l c n l U Y X J n Z X R D b 2 x 1 b W 4 i I F Z h b H V l P S J s M S I g L z 4 8 R W 5 0 c n k g V H l w Z T 0 i U m V j b 3 Z l c n l U Y X J n Z X R S b 3 c i I F Z h b H V l P S J s M S I g L z 4 8 L 1 N 0 Y W J s Z U V u d H J p Z X M + P C 9 J d G V t P j x J d G V t P j x J d G V t T G 9 j Y X R p b 2 4 + P E l 0 Z W 1 U e X B l P k Z v c m 1 1 b G E 8 L 0 l 0 Z W 1 U e X B l P j x J d G V t U G F 0 a D 5 T Z W N 0 a W 9 u M S 9 T a G V l d D E l M j A o M i k v U 2 9 1 c m N l P C 9 J d G V t U G F 0 a D 4 8 L 0 l 0 Z W 1 M b 2 N h d G l v b j 4 8 U 3 R h Y m x l R W 5 0 c m l l c y A v P j w v S X R l b T 4 8 S X R l b T 4 8 S X R l b U x v Y 2 F 0 a W 9 u P j x J d G V t V H l w Z T 5 G b 3 J t d W x h P C 9 J d G V t V H l w Z T 4 8 S X R l b V B h d G g + U 2 V j d G l v b j E v U 2 h l Z X Q x J T I w K D I p L 1 N o Z W V 0 M V 9 T a G V l d D w v S X R l b V B h d G g + P C 9 J d G V t T G 9 j Y X R p b 2 4 + P F N 0 Y W J s Z U V u d H J p Z X M g L z 4 8 L 0 l 0 Z W 0 + P E l 0 Z W 0 + P E l 0 Z W 1 M b 2 N h d G l v b j 4 8 S X R l b V R 5 c G U + R m 9 y b X V s Y T w v S X R l b V R 5 c G U + P E l 0 Z W 1 Q Y X R o P l N l Y 3 R p b 2 4 x L 1 N o Z W V 0 M S U y M C g y K S 9 Q c m 9 t b 3 R l Z C U y M E h l Y W R l c n M 8 L 0 l 0 Z W 1 Q Y X R o P j w v S X R l b U x v Y 2 F 0 a W 9 u P j x T d G F i b G V F b n R y a W V z I C 8 + P C 9 J d G V t P j x J d G V t P j x J d G V t T G 9 j Y X R p b 2 4 + P E l 0 Z W 1 U e X B l P k Z v c m 1 1 b G E 8 L 0 l 0 Z W 1 U e X B l P j x J d G V t U G F 0 a D 5 T Z W N 0 a W 9 u M S 9 T a G V l d D E l M j A o M i k v Q 2 h h b m d l Z C U y M F R 5 c G U 8 L 0 l 0 Z W 1 Q Y X R o P j w v S X R l b U x v Y 2 F 0 a W 9 u P j x T d G F i b G V F b n R y a W V z I C 8 + P C 9 J d G V t P j x J d G V t P j x J d G V t T G 9 j Y X R p b 2 4 + P E l 0 Z W 1 U e X B l P k Z v c m 1 1 b G E 8 L 0 l 0 Z W 1 U e X B l P j x J d G V t U G F 0 a D 5 T Z W N 0 a W 9 u M S 9 T a G V l d D E l M j A o M y k 8 L 0 l 0 Z W 1 Q Y X R o P j w v S X R l b U x v Y 2 F 0 a W 9 u P j x T d G F i b G V F b n R y a W V z P j x F b n R y e S B U e X B l P S J J c 1 B y a X Z h d G U i I F Z h b H V l P S J s M C I g L z 4 8 R W 5 0 c n k g V H l w Z T 0 i U X V l c n l J R C I g V m F s d W U 9 I n M 2 N z Z l N W V l M S 0 4 Y z Y 5 L T Q 0 Y j Y t O D Y y N C 0 4 Z G Q 3 N j k y N T h j Z j Y 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j A 3 I i A v P j x F b n R y e S B U e X B l P S J G a W x s R X J y b 3 J D b 2 R l I i B W Y W x 1 Z T 0 i c 1 V u a 2 5 v d 2 4 i I C 8 + P E V u d H J 5 I F R 5 c G U 9 I k Z p b G x F c n J v c k N v d W 5 0 I i B W Y W x 1 Z T 0 i b D A i I C 8 + P E V u d H J 5 I F R 5 c G U 9 I k Z p b G x M Y X N 0 V X B k Y X R l Z C I g V m F s d W U 9 I m Q y M D I 1 L T A 3 L T A 5 V D E 4 O j Q w O j A 3 L j c 5 N z g y N j J a I i A v P j x F b n R y e S B U e X B l P S J G a W x s Q 2 9 s d W 1 u V H l w Z X M i I F Z h b H V l P S J z Q m d Z Q U F B P T 0 i I C 8 + P E V u d H J 5 I F R 5 c G U 9 I k Z p b G x D b 2 x 1 b W 5 O Y W 1 l c y I g V m F s d W U 9 I n N b J n F 1 b 3 Q 7 Q m F s b G 9 v b n M s I D E y I G l u Y 2 g s I G F z c 2 9 y d G V k I G N v b G 9 y J n F 1 b 3 Q 7 L C Z x d W 9 0 O 0 F y d C B C b 3 g g M S 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T a G V l d D E g K D M p L 0 F 1 d G 9 S Z W 1 v d m V k Q 2 9 s d W 1 u c z E u e 0 J h b G x v b 2 5 z L C A x M i B p b m N o L C B h c 3 N v c n R l Z C B j b 2 x v c i w w f S Z x d W 9 0 O y w m c X V v d D t T Z W N 0 a W 9 u M S 9 T a G V l d D E g K D M p L 0 F 1 d G 9 S Z W 1 v d m V k Q 2 9 s d W 1 u c z E u e 0 F y d C B C b 3 g g M S w x f S Z x d W 9 0 O y w m c X V v d D t T Z W N 0 a W 9 u M S 9 T a G V l d D E g K D M p L 0 F 1 d G 9 S Z W 1 v d m V k Q 2 9 s d W 1 u c z E u e 0 N v b H V t b j M s M n 0 m c X V v d D s s J n F 1 b 3 Q 7 U 2 V j d G l v b j E v U 2 h l Z X Q x I C g z K S 9 B d X R v U m V t b 3 Z l Z E N v b H V t b n M x L n t D b 2 x 1 b W 4 0 L D N 9 J n F 1 b 3 Q 7 X S w m c X V v d D t D b 2 x 1 b W 5 D b 3 V u d C Z x d W 9 0 O z o 0 L C Z x d W 9 0 O 0 t l e U N v b H V t b k 5 h b W V z J n F 1 b 3 Q 7 O l t d L C Z x d W 9 0 O 0 N v b H V t b k l k Z W 5 0 a X R p Z X M m c X V v d D s 6 W y Z x d W 9 0 O 1 N l Y 3 R p b 2 4 x L 1 N o Z W V 0 M S A o M y k v Q X V 0 b 1 J l b W 9 2 Z W R D b 2 x 1 b W 5 z M S 5 7 Q m F s b G 9 v b n M s I D E y I G l u Y 2 g s I G F z c 2 9 y d G V k I G N v b G 9 y L D B 9 J n F 1 b 3 Q 7 L C Z x d W 9 0 O 1 N l Y 3 R p b 2 4 x L 1 N o Z W V 0 M S A o M y k v Q X V 0 b 1 J l b W 9 2 Z W R D b 2 x 1 b W 5 z M S 5 7 Q X J 0 I E J v e C A x L D F 9 J n F 1 b 3 Q 7 L C Z x d W 9 0 O 1 N l Y 3 R p b 2 4 x L 1 N o Z W V 0 M S A o M y k v Q X V 0 b 1 J l b W 9 2 Z W R D b 2 x 1 b W 5 z M S 5 7 Q 2 9 s d W 1 u M y w y f S Z x d W 9 0 O y w m c X V v d D t T Z W N 0 a W 9 u M S 9 T a G V l d D E g K D M p L 0 F 1 d G 9 S Z W 1 v d m V k Q 2 9 s d W 1 u c z E u e 0 N v b H V t b j Q s M 3 0 m c X V v d D t d L C Z x d W 9 0 O 1 J l b G F 0 a W 9 u c 2 h p c E l u Z m 8 m c X V v d D s 6 W 1 1 9 I i A v P j w v U 3 R h Y m x l R W 5 0 c m l l c z 4 8 L 0 l 0 Z W 0 + P E l 0 Z W 0 + P E l 0 Z W 1 M b 2 N h d G l v b j 4 8 S X R l b V R 5 c G U + R m 9 y b X V s Y T w v S X R l b V R 5 c G U + P E l 0 Z W 1 Q Y X R o P l N l Y 3 R p b 2 4 x L 1 N o Z W V 0 M S U y M C g z K S 9 T b 3 V y Y 2 U 8 L 0 l 0 Z W 1 Q Y X R o P j w v S X R l b U x v Y 2 F 0 a W 9 u P j x T d G F i b G V F b n R y a W V z I C 8 + P C 9 J d G V t P j x J d G V t P j x J d G V t T G 9 j Y X R p b 2 4 + P E l 0 Z W 1 U e X B l P k Z v c m 1 1 b G E 8 L 0 l 0 Z W 1 U e X B l P j x J d G V t U G F 0 a D 5 T Z W N 0 a W 9 u M S 9 T a G V l d D E l M j A o M y k v U 2 h l Z X Q x X 1 N o Z W V 0 P C 9 J d G V t U G F 0 a D 4 8 L 0 l 0 Z W 1 M b 2 N h d G l v b j 4 8 U 3 R h Y m x l R W 5 0 c m l l c y A v P j w v S X R l b T 4 8 S X R l b T 4 8 S X R l b U x v Y 2 F 0 a W 9 u P j x J d G V t V H l w Z T 5 G b 3 J t d W x h P C 9 J d G V t V H l w Z T 4 8 S X R l b V B h d G g + U 2 V j d G l v b j E v U 2 h l Z X Q x J T I w K D M p L 1 B y b 2 1 v d G V k J T I w S G V h Z G V y c z w v S X R l b V B h d G g + P C 9 J d G V t T G 9 j Y X R p b 2 4 + P F N 0 Y W J s Z U V u d H J p Z X M g L z 4 8 L 0 l 0 Z W 0 + P E l 0 Z W 0 + P E l 0 Z W 1 M b 2 N h d G l v b j 4 8 S X R l b V R 5 c G U + R m 9 y b X V s Y T w v S X R l b V R 5 c G U + P E l 0 Z W 1 Q Y X R o P l N l Y 3 R p b 2 4 x L 1 N o Z W V 0 M S U y M C g z K S 9 D a G F u Z 2 V k J T I w V H l w Z T w v S X R l b V B h d G g + P C 9 J d G V t T G 9 j Y X R p b 2 4 + P F N 0 Y W J s Z U V u d H J p Z X M g L z 4 8 L 0 l 0 Z W 0 + P C 9 J d G V t c z 4 8 L 0 x v Y 2 F s U G F j a 2 F n Z U 1 l d G F k Y X R h R m l s Z T 4 W A A A A U E s F B g A A A A A A A A A A A A A A A A A A A A A A A N o A A A A B A A A A 0 I y d 3 w E V 0 R G M e g D A T 8 K X 6 w E A A A B U p c t 2 f 8 H S Q Y + k u F X c n h k X A A A A A A I A A A A A A A N m A A D A A A A A E A A A A J B r O 3 n A 0 S / S u o 8 3 W l e / 4 k E A A A A A B I A A A K A A A A A Q A A A A a G D x b w V f H 5 Q Z s d f K p f d 7 A F A A A A C J 0 V h P p X f T H 0 6 E h e J 0 y U b N s H R p p B T A G A z f D 7 z 9 5 o N e s u 9 n l j e + K / t b R b w X G y O F e Z D u H 5 Y D Z J I E N s z J J P f 2 F p 4 9 y V J 0 K n t B N 5 w c C I / v 0 X c I G R Q A A A A + m + E Z V P 0 7 e + P T f r 7 4 u o x J O v u B 8 A = = < / D a t a M a s h u p > 
</file>

<file path=customXml/itemProps1.xml><?xml version="1.0" encoding="utf-8"?>
<ds:datastoreItem xmlns:ds="http://schemas.openxmlformats.org/officeDocument/2006/customXml" ds:itemID="{5A1D3FAC-3B79-45F6-B403-F2108D57EFD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Stocking List Index</vt:lpstr>
      <vt:lpstr>Stocking List V.1</vt:lpstr>
      <vt:lpstr>Stocking List V.2</vt:lpstr>
      <vt:lpstr>Stocking List V.3</vt:lpstr>
      <vt:lpstr>Alphabetical list with links</vt:lpstr>
      <vt:lpstr>Materials by activity</vt:lpstr>
      <vt:lpstr>New items for 2023</vt:lpstr>
      <vt:lpstr>TMC On-the-Go</vt:lpstr>
      <vt:lpstr>Sheet1</vt:lpstr>
      <vt:lpstr>TMC Extras</vt:lpstr>
      <vt:lpstr>Recommendations</vt:lpstr>
      <vt:lpstr>Items to collect</vt:lpstr>
      <vt:lpstr>Bring inside in winter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Amy Post</cp:lastModifiedBy>
  <cp:revision>0</cp:revision>
  <cp:lastPrinted>2025-07-11T21:14:50Z</cp:lastPrinted>
  <dcterms:created xsi:type="dcterms:W3CDTF">2023-08-22T23:52:56Z</dcterms:created>
  <dcterms:modified xsi:type="dcterms:W3CDTF">2025-07-12T00:05:01Z</dcterms:modified>
</cp:coreProperties>
</file>